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REQ" sheetId="1" r:id="rId1"/>
  </sheets>
  <definedNames>
    <definedName name="_xlnm.Print_Area" localSheetId="0">'REQ'!$A$1:$S$334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Place delivery 
date required here.
</t>
        </r>
      </text>
    </comment>
    <comment ref="S7" authorId="0">
      <text>
        <r>
          <rPr>
            <sz val="8"/>
            <color indexed="8"/>
            <rFont val="Times New Roman"/>
            <family val="1"/>
          </rPr>
          <t>Place total page count here.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>Insert sequential number sequence, i.e. 1, for this block, 2, for the next block down and so on.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>Self Explanatory.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>Please use the following:
BX = Box
CI = Cubic Inches)
CM = Centimeter
CU = Cubic Feet
EA = Each
FT = Foot or Feet
GL = Gallon
IN = Inches)
LBS = Pounds
LT = Liter or Liter
MM = Millimeter
LO = Lot
MT = Meter
OZ = Ounces
PK = Pack (ensure you put the quantity pack in the description block - ie. 50 per pack = 1 PK for the Unit)
PT = Pint
QT = Quart
RO = Roll
YD = Yards</t>
        </r>
      </text>
    </comment>
    <comment ref="A39" authorId="0">
      <text>
        <r>
          <rPr>
            <sz val="8"/>
            <color indexed="8"/>
            <rFont val="Times New Roman"/>
            <family val="1"/>
          </rPr>
          <t>Type in what purpose this MAT/EQP/SUB/LAB will serve.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Print requisition first. Circle site(s) and KBR division this requisition is for. Leave WBS blank.
</t>
        </r>
      </text>
    </comment>
  </commentList>
</comments>
</file>

<file path=xl/sharedStrings.xml><?xml version="1.0" encoding="utf-8"?>
<sst xmlns="http://schemas.openxmlformats.org/spreadsheetml/2006/main" count="345" uniqueCount="206">
  <si>
    <t>MATERIAL REQUISITION</t>
  </si>
  <si>
    <t>MANUAL REQUISITION NUMBER</t>
  </si>
  <si>
    <t>PURCHASE ORDER NUMBER</t>
  </si>
  <si>
    <t>DATE PREPARED</t>
  </si>
  <si>
    <t>DELIVERY DATE REQUIRED</t>
  </si>
  <si>
    <t>JOB / ACCOUNT NO.</t>
  </si>
  <si>
    <t xml:space="preserve">   PAGE</t>
  </si>
  <si>
    <t xml:space="preserve">   OF</t>
  </si>
  <si>
    <t>SUPPLIER/SELLER</t>
  </si>
  <si>
    <t>SHIP/DELIVER TO</t>
  </si>
  <si>
    <t>KBRSI (KELLOGG BROWN &amp; ROOT SERVICES, INC.)</t>
  </si>
  <si>
    <t>MATERIAL CONTROL USE</t>
  </si>
  <si>
    <t>Select Req Classification</t>
  </si>
  <si>
    <t>Select Req Type</t>
  </si>
  <si>
    <t>Routine</t>
  </si>
  <si>
    <t>MAT/EQP</t>
  </si>
  <si>
    <t>ADDRESS</t>
  </si>
  <si>
    <t>Stock/Warehouse/Reorder</t>
  </si>
  <si>
    <t>Subcontract</t>
  </si>
  <si>
    <t>Priority/Walkthrough</t>
  </si>
  <si>
    <t>Lease with operator</t>
  </si>
  <si>
    <t>CITY, STATE, ZIP CODE</t>
  </si>
  <si>
    <t>LOTD/ACL</t>
  </si>
  <si>
    <t>Lease without operator</t>
  </si>
  <si>
    <t xml:space="preserve"> </t>
  </si>
  <si>
    <t>WAREHOUSE USE</t>
  </si>
  <si>
    <t>FOB</t>
  </si>
  <si>
    <t>TERMS</t>
  </si>
  <si>
    <t>SHIP VIA:</t>
  </si>
  <si>
    <r>
      <t xml:space="preserve">            </t>
    </r>
    <r>
      <rPr>
        <b/>
        <sz val="6.5"/>
        <rFont val="Arial"/>
        <family val="2"/>
      </rPr>
      <t>Mtr Frt.</t>
    </r>
  </si>
  <si>
    <t>Ups</t>
  </si>
  <si>
    <t xml:space="preserve">         Air</t>
  </si>
  <si>
    <t xml:space="preserve">  Rail</t>
  </si>
  <si>
    <t xml:space="preserve">           Other</t>
  </si>
  <si>
    <t xml:space="preserve">A1 Anaconda </t>
  </si>
  <si>
    <t>TO-14</t>
  </si>
  <si>
    <t xml:space="preserve">C10 O'Ryan </t>
  </si>
  <si>
    <t>TO-37</t>
  </si>
  <si>
    <t>ITEM NO.</t>
  </si>
  <si>
    <t>QUANTITY</t>
  </si>
  <si>
    <t>UNIT</t>
  </si>
  <si>
    <t>ITEM DESCRIPTION</t>
  </si>
  <si>
    <t>AAC</t>
  </si>
  <si>
    <t>STOCK NUMBER/                                 PART NUMBER/NSN#</t>
  </si>
  <si>
    <t>UNIT PRICE</t>
  </si>
  <si>
    <t>AMOUNT</t>
  </si>
  <si>
    <t>PRIORITY</t>
  </si>
  <si>
    <t>COMMENTS / DETAILS</t>
  </si>
  <si>
    <t>PROPERTY USE</t>
  </si>
  <si>
    <t xml:space="preserve">C10a Vanguard </t>
  </si>
  <si>
    <t>TO-53</t>
  </si>
  <si>
    <t xml:space="preserve">C3i Ashraf </t>
  </si>
  <si>
    <t>TO-54</t>
  </si>
  <si>
    <t>days</t>
  </si>
  <si>
    <t>(3) Labor Crew Leader, Fundamental English</t>
  </si>
  <si>
    <t xml:space="preserve">B1 Al Asad </t>
  </si>
  <si>
    <t>TO-62</t>
  </si>
  <si>
    <t>($60.00 per day x 3 each=$180.00 per day)</t>
  </si>
  <si>
    <t xml:space="preserve">B2 Blue Diamond </t>
  </si>
  <si>
    <t>TO-66</t>
  </si>
  <si>
    <t>Sign Painter</t>
  </si>
  <si>
    <t>PROJECT CONTROLS USE</t>
  </si>
  <si>
    <t xml:space="preserve">B3 Fallujah </t>
  </si>
  <si>
    <t>TO-72</t>
  </si>
  <si>
    <t>(3) Cleaning Crew Leader</t>
  </si>
  <si>
    <t>Date:</t>
  </si>
  <si>
    <t xml:space="preserve">B4 Ar Ramadi </t>
  </si>
  <si>
    <t>TO-81</t>
  </si>
  <si>
    <t>TO-89</t>
  </si>
  <si>
    <t>(21) Labor cleaners</t>
  </si>
  <si>
    <t xml:space="preserve">B5 Haditha </t>
  </si>
  <si>
    <t>TO-84</t>
  </si>
  <si>
    <t>($50.00 per day x 21 each=$1050.00 per day)</t>
  </si>
  <si>
    <t xml:space="preserve">      ACO        BOE</t>
  </si>
  <si>
    <t xml:space="preserve">B6 Al Taqaddum </t>
  </si>
  <si>
    <t>TO-85</t>
  </si>
  <si>
    <t>(12) Laborers</t>
  </si>
  <si>
    <t>Y</t>
  </si>
  <si>
    <t>N</t>
  </si>
  <si>
    <t xml:space="preserve">B7 Al Qa’im </t>
  </si>
  <si>
    <t>TO-86</t>
  </si>
  <si>
    <t>($50.00 per day x 12 each=$600.00 per day)</t>
  </si>
  <si>
    <t>A</t>
  </si>
  <si>
    <t>NA</t>
  </si>
  <si>
    <t xml:space="preserve">B8 Korean Village </t>
  </si>
  <si>
    <t>TO-87</t>
  </si>
  <si>
    <t>(2) Electricians skilled</t>
  </si>
  <si>
    <t>C11 Caldwell</t>
  </si>
  <si>
    <t>TO-90</t>
  </si>
  <si>
    <t>($70.00 per day x 2 each=$140.00</t>
  </si>
  <si>
    <t xml:space="preserve">C1 Speicher </t>
  </si>
  <si>
    <t>TO-91</t>
  </si>
  <si>
    <t>(2) Plumbing skilled</t>
  </si>
  <si>
    <t xml:space="preserve">C2 Remagen </t>
  </si>
  <si>
    <t>TO-92</t>
  </si>
  <si>
    <t>($70.00 per day x 2 each=$140.00)</t>
  </si>
  <si>
    <t xml:space="preserve">C2b Wilson </t>
  </si>
  <si>
    <t>TO-93</t>
  </si>
  <si>
    <t>POC NAME:</t>
  </si>
  <si>
    <t>POC EMAIL:</t>
  </si>
  <si>
    <t>SUGGESTED SUPPLIER:</t>
  </si>
  <si>
    <t xml:space="preserve">C2c Brassfield-Mora </t>
  </si>
  <si>
    <t>TO-94</t>
  </si>
  <si>
    <t xml:space="preserve">C3 Warhorse </t>
  </si>
  <si>
    <t>TO-95</t>
  </si>
  <si>
    <t>INTENDED USE OF MATERIAL:</t>
  </si>
  <si>
    <t xml:space="preserve">REQUISITIONED BY:                                                 </t>
  </si>
  <si>
    <t>BUDGET ESTIMATE:</t>
  </si>
  <si>
    <t xml:space="preserve">C3b Gabe </t>
  </si>
  <si>
    <t>TO-97</t>
  </si>
  <si>
    <t>Trade and Labor force under Task Order 89</t>
  </si>
  <si>
    <t xml:space="preserve">C3f Normandy </t>
  </si>
  <si>
    <t>TO-98</t>
  </si>
  <si>
    <t xml:space="preserve">C7 Warrior </t>
  </si>
  <si>
    <t>TO-100</t>
  </si>
  <si>
    <t>APPROVED BY:SIGNATURE, PRINTED &amp; SAP #</t>
  </si>
  <si>
    <t>ACO     APPROVED / DISAPPROVED</t>
  </si>
  <si>
    <t xml:space="preserve">C7a McHenry </t>
  </si>
  <si>
    <t>TO-101</t>
  </si>
  <si>
    <t xml:space="preserve">    SAP#                                      DATE:</t>
  </si>
  <si>
    <t>DATE:</t>
  </si>
  <si>
    <t xml:space="preserve">C7b Gaines Mills </t>
  </si>
  <si>
    <t>TO-103</t>
  </si>
  <si>
    <t xml:space="preserve">                                                       WBS         O &amp; M    CLSS    TTM</t>
  </si>
  <si>
    <t xml:space="preserve">C8 Summerall </t>
  </si>
  <si>
    <t xml:space="preserve"> 2005 REV 03  </t>
  </si>
  <si>
    <t xml:space="preserve">C9 McKenzie </t>
  </si>
  <si>
    <t xml:space="preserve">C10b Paliwoda </t>
  </si>
  <si>
    <t xml:space="preserve">                  MATERIAL REQUISITION CONTINUATION SHEET</t>
  </si>
  <si>
    <t xml:space="preserve">C5 Taji </t>
  </si>
  <si>
    <t xml:space="preserve">D1 Shield </t>
  </si>
  <si>
    <t xml:space="preserve">D2 Honor </t>
  </si>
  <si>
    <t xml:space="preserve">D2 Black Hawk [Baghdad Map - 1] </t>
  </si>
  <si>
    <t>Carpenter skilled</t>
  </si>
  <si>
    <t xml:space="preserve">D2 Freedom 1 [Baghdad Map - 2] </t>
  </si>
  <si>
    <t>(3) Carpenter techs</t>
  </si>
  <si>
    <t xml:space="preserve">D2 Freedom 2 [Baghdad Map - 4] </t>
  </si>
  <si>
    <t>($60.00 per day x 3 each=$180.00)</t>
  </si>
  <si>
    <t xml:space="preserve">D2 Freedom 3 [Baghdad Map - 3] </t>
  </si>
  <si>
    <t>(2) HVAC skilled</t>
  </si>
  <si>
    <t xml:space="preserve">D2 Union 1 [Baghdad Map - 7] </t>
  </si>
  <si>
    <t xml:space="preserve">D2 Union 2 [Baghdad Map - 5] </t>
  </si>
  <si>
    <t>(9) Delivery Driver, Light Vehicle</t>
  </si>
  <si>
    <t xml:space="preserve">D2 Union 3 [Baghdad Map - 6] </t>
  </si>
  <si>
    <t>($80.00 per day x 9 each=$720.00)</t>
  </si>
  <si>
    <t xml:space="preserve">D2 Prosperity </t>
  </si>
  <si>
    <t>ROWPU Skilled</t>
  </si>
  <si>
    <t xml:space="preserve">H1 Courage </t>
  </si>
  <si>
    <t>ROWPU Tech, Fundamental English</t>
  </si>
  <si>
    <t xml:space="preserve">H2 Diamondback </t>
  </si>
  <si>
    <t>(3)Fuel Truck Helper</t>
  </si>
  <si>
    <t xml:space="preserve">D12 Freedom Rest </t>
  </si>
  <si>
    <t>(2)Water Truck Helper</t>
  </si>
  <si>
    <t xml:space="preserve">D15 Al Mahmudiyah </t>
  </si>
  <si>
    <t>($50.00 per day x 2 each=$100.00)</t>
  </si>
  <si>
    <t xml:space="preserve">F1 Victory </t>
  </si>
  <si>
    <t>(2) Crane Helper Skilled</t>
  </si>
  <si>
    <t xml:space="preserve">F2/3B Tigerland </t>
  </si>
  <si>
    <t>($60.00 per day x 2 each=$120.00per day)</t>
  </si>
  <si>
    <t xml:space="preserve">F2/3C Division </t>
  </si>
  <si>
    <t>(3) Billeting Clerk, Skilled, Fundamental Engish</t>
  </si>
  <si>
    <t xml:space="preserve">F2 Log Base Seitz / Annex / Industrial Zone </t>
  </si>
  <si>
    <t>($70.00 per day x 3 each=$210.00 per day)</t>
  </si>
  <si>
    <t xml:space="preserve">F3 Slayer </t>
  </si>
  <si>
    <t xml:space="preserve">I Baghdad Central Correctional Facility - BCCF </t>
  </si>
  <si>
    <t xml:space="preserve">H3 Q-West </t>
  </si>
  <si>
    <t xml:space="preserve">H4 Marez </t>
  </si>
  <si>
    <t xml:space="preserve">H5 Sykes </t>
  </si>
  <si>
    <t xml:space="preserve">G3 Delta </t>
  </si>
  <si>
    <t xml:space="preserve">G4 Charlie </t>
  </si>
  <si>
    <t xml:space="preserve">G6 Echo </t>
  </si>
  <si>
    <t xml:space="preserve">G8 Duke </t>
  </si>
  <si>
    <t xml:space="preserve">T1 Tallil AB </t>
  </si>
  <si>
    <t xml:space="preserve">T2 Cedar II </t>
  </si>
  <si>
    <t xml:space="preserve">T3 Scania </t>
  </si>
  <si>
    <t>Period of Performance</t>
  </si>
  <si>
    <t xml:space="preserve">USMI Central </t>
  </si>
  <si>
    <t>1/01/06-4/30/06</t>
  </si>
  <si>
    <t xml:space="preserve">USMI North / Camp Courage </t>
  </si>
  <si>
    <t xml:space="preserve">USMI North </t>
  </si>
  <si>
    <t xml:space="preserve">USMI South Central </t>
  </si>
  <si>
    <t xml:space="preserve">USMI South </t>
  </si>
  <si>
    <t xml:space="preserve">USMI USMI Rear </t>
  </si>
  <si>
    <t xml:space="preserve">FDC Federal Deployment Center </t>
  </si>
  <si>
    <t xml:space="preserve">5A Camp SPOD/Spearhead </t>
  </si>
  <si>
    <t xml:space="preserve">5T SSA / Retrograde / TDC </t>
  </si>
  <si>
    <t xml:space="preserve">5A Camp Arifjan </t>
  </si>
  <si>
    <t xml:space="preserve">J-O Camp Buehring / Udairi </t>
  </si>
  <si>
    <t xml:space="preserve">AOAP Army Oil Analysis Program </t>
  </si>
  <si>
    <t xml:space="preserve">TMDE Test Measurement Diagnostic Equipment </t>
  </si>
  <si>
    <t xml:space="preserve">7A-F Camp Bucca / EPW </t>
  </si>
  <si>
    <t xml:space="preserve">5R Bulk Fuel Mission Buehring/Cedar II </t>
  </si>
  <si>
    <t xml:space="preserve">1 Karshi-Khanabad (K2) </t>
  </si>
  <si>
    <t xml:space="preserve">1A Mezar-e-Sharif (MES) </t>
  </si>
  <si>
    <t xml:space="preserve">Combined Joint Operations Area (CJOA) Support </t>
  </si>
  <si>
    <t xml:space="preserve">2C Combined Forces Command (CFC) HQ </t>
  </si>
  <si>
    <t xml:space="preserve">2 Bagram Air Field (BAF) </t>
  </si>
  <si>
    <t xml:space="preserve">3 Kandahar Air Field (KAF) </t>
  </si>
  <si>
    <t xml:space="preserve">2B Camp Phoenix (PHX) </t>
  </si>
  <si>
    <t xml:space="preserve">2A Kabul Military Training Center (KMTC) </t>
  </si>
  <si>
    <t xml:space="preserve">2D Blackhorse </t>
  </si>
  <si>
    <t xml:space="preserve">Chagcharan PRT (Lithuanian PRT) </t>
  </si>
  <si>
    <t xml:space="preserve">Salerno Salerno </t>
  </si>
  <si>
    <t xml:space="preserve">SSOP- Georgia </t>
  </si>
  <si>
    <t xml:space="preserve">4 Camp LeMonier </t>
  </si>
  <si>
    <t xml:space="preserve">4A Manda Bay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</si>
</sst>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YY;@"/>
    <numFmt numFmtId="166" formatCode="D\-MMM\-YY;@"/>
    <numFmt numFmtId="167" formatCode="M/D/YYYY"/>
    <numFmt numFmtId="168" formatCode="_(\$* #,##0.00_);_(\$* \(#,##0.00\);_(\$* \-??_);_(@_)"/>
    <numFmt numFmtId="169" formatCode="\$#,##0.00"/>
    <numFmt numFmtId="170" formatCode="#,##0"/>
    <numFmt numFmtId="171" formatCode="@"/>
    <numFmt numFmtId="172" formatCode="\$#,##0.00_);[RED]&quot;($&quot;#,##0.00\)"/>
  </numFmts>
  <fonts count="2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6.5"/>
      <name val="Arial"/>
      <family val="2"/>
    </font>
    <font>
      <b/>
      <sz val="16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color indexed="10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Lucida Sans Unicode"/>
      <family val="0"/>
    </font>
    <font>
      <sz val="10"/>
      <color indexed="18"/>
      <name val="Arial"/>
      <family val="0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19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top"/>
      <protection/>
    </xf>
    <xf numFmtId="164" fontId="0" fillId="0" borderId="4" xfId="0" applyBorder="1" applyAlignment="1">
      <alignment/>
    </xf>
    <xf numFmtId="164" fontId="0" fillId="0" borderId="2" xfId="0" applyBorder="1" applyAlignment="1">
      <alignment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5" fillId="3" borderId="6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left"/>
      <protection/>
    </xf>
    <xf numFmtId="164" fontId="3" fillId="0" borderId="8" xfId="0" applyFont="1" applyFill="1" applyBorder="1" applyAlignment="1" applyProtection="1">
      <alignment horizontal="center"/>
      <protection/>
    </xf>
    <xf numFmtId="164" fontId="6" fillId="0" borderId="7" xfId="0" applyFont="1" applyFill="1" applyBorder="1" applyAlignment="1" applyProtection="1">
      <alignment horizontal="center"/>
      <protection locked="0"/>
    </xf>
    <xf numFmtId="164" fontId="3" fillId="0" borderId="9" xfId="0" applyFont="1" applyFill="1" applyBorder="1" applyAlignment="1" applyProtection="1">
      <alignment horizontal="center"/>
      <protection locked="0"/>
    </xf>
    <xf numFmtId="164" fontId="5" fillId="0" borderId="10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9" xfId="0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1" fillId="0" borderId="14" xfId="0" applyFont="1" applyFill="1" applyBorder="1" applyAlignment="1" applyProtection="1">
      <alignment/>
      <protection/>
    </xf>
    <xf numFmtId="164" fontId="1" fillId="0" borderId="12" xfId="0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 horizontal="center"/>
      <protection/>
    </xf>
    <xf numFmtId="167" fontId="1" fillId="0" borderId="16" xfId="0" applyNumberFormat="1" applyFont="1" applyBorder="1" applyAlignment="1">
      <alignment horizontal="center"/>
    </xf>
    <xf numFmtId="164" fontId="1" fillId="0" borderId="17" xfId="0" applyFont="1" applyFill="1" applyBorder="1" applyAlignment="1" applyProtection="1">
      <alignment/>
      <protection/>
    </xf>
    <xf numFmtId="164" fontId="1" fillId="0" borderId="18" xfId="0" applyFont="1" applyFill="1" applyBorder="1" applyAlignment="1" applyProtection="1">
      <alignment/>
      <protection/>
    </xf>
    <xf numFmtId="164" fontId="1" fillId="0" borderId="11" xfId="0" applyFont="1" applyFill="1" applyBorder="1" applyAlignment="1" applyProtection="1">
      <alignment horizontal="center"/>
      <protection/>
    </xf>
    <xf numFmtId="164" fontId="1" fillId="2" borderId="19" xfId="0" applyFont="1" applyFill="1" applyBorder="1" applyAlignment="1" applyProtection="1">
      <alignment horizontal="center"/>
      <protection/>
    </xf>
    <xf numFmtId="164" fontId="9" fillId="2" borderId="20" xfId="0" applyFont="1" applyFill="1" applyBorder="1" applyAlignment="1" applyProtection="1">
      <alignment/>
      <protection/>
    </xf>
    <xf numFmtId="164" fontId="1" fillId="2" borderId="21" xfId="0" applyFont="1" applyFill="1" applyBorder="1" applyAlignment="1" applyProtection="1">
      <alignment horizontal="center"/>
      <protection locked="0"/>
    </xf>
    <xf numFmtId="164" fontId="1" fillId="0" borderId="22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14" xfId="0" applyFont="1" applyFill="1" applyBorder="1" applyAlignment="1" applyProtection="1">
      <alignment/>
      <protection/>
    </xf>
    <xf numFmtId="164" fontId="1" fillId="0" borderId="23" xfId="0" applyFont="1" applyFill="1" applyBorder="1" applyAlignment="1" applyProtection="1">
      <alignment/>
      <protection/>
    </xf>
    <xf numFmtId="164" fontId="1" fillId="0" borderId="20" xfId="0" applyFont="1" applyFill="1" applyBorder="1" applyAlignment="1" applyProtection="1">
      <alignment/>
      <protection/>
    </xf>
    <xf numFmtId="164" fontId="5" fillId="2" borderId="11" xfId="0" applyFont="1" applyFill="1" applyBorder="1" applyAlignment="1" applyProtection="1">
      <alignment horizontal="center"/>
      <protection/>
    </xf>
    <xf numFmtId="164" fontId="5" fillId="2" borderId="24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/>
    </xf>
    <xf numFmtId="164" fontId="1" fillId="2" borderId="25" xfId="0" applyFont="1" applyFill="1" applyBorder="1" applyAlignment="1" applyProtection="1">
      <alignment horizontal="center" vertical="center"/>
      <protection/>
    </xf>
    <xf numFmtId="164" fontId="1" fillId="3" borderId="26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11" fillId="2" borderId="15" xfId="0" applyFont="1" applyFill="1" applyBorder="1" applyAlignment="1" applyProtection="1">
      <alignment horizontal="center"/>
      <protection/>
    </xf>
    <xf numFmtId="164" fontId="12" fillId="2" borderId="7" xfId="0" applyFont="1" applyFill="1" applyBorder="1" applyAlignment="1" applyProtection="1">
      <alignment horizontal="left" vertical="center"/>
      <protection/>
    </xf>
    <xf numFmtId="164" fontId="12" fillId="2" borderId="8" xfId="0" applyFont="1" applyFill="1" applyBorder="1" applyAlignment="1" applyProtection="1">
      <alignment horizontal="left" vertical="center"/>
      <protection/>
    </xf>
    <xf numFmtId="164" fontId="1" fillId="2" borderId="27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>
      <alignment/>
    </xf>
    <xf numFmtId="164" fontId="13" fillId="2" borderId="29" xfId="0" applyFont="1" applyFill="1" applyBorder="1" applyAlignment="1">
      <alignment horizontal="center"/>
    </xf>
    <xf numFmtId="164" fontId="5" fillId="2" borderId="15" xfId="0" applyFont="1" applyFill="1" applyBorder="1" applyAlignment="1" applyProtection="1">
      <alignment horizontal="center"/>
      <protection/>
    </xf>
    <xf numFmtId="164" fontId="5" fillId="2" borderId="28" xfId="0" applyFont="1" applyFill="1" applyBorder="1" applyAlignment="1" applyProtection="1">
      <alignment/>
      <protection/>
    </xf>
    <xf numFmtId="164" fontId="5" fillId="2" borderId="29" xfId="0" applyFont="1" applyFill="1" applyBorder="1" applyAlignment="1" applyProtection="1">
      <alignment horizontal="center"/>
      <protection/>
    </xf>
    <xf numFmtId="164" fontId="1" fillId="3" borderId="30" xfId="0" applyFont="1" applyFill="1" applyBorder="1" applyAlignment="1" applyProtection="1">
      <alignment horizontal="center"/>
      <protection/>
    </xf>
    <xf numFmtId="164" fontId="5" fillId="2" borderId="31" xfId="0" applyFont="1" applyFill="1" applyBorder="1" applyAlignment="1" applyProtection="1">
      <alignment horizontal="left"/>
      <protection/>
    </xf>
    <xf numFmtId="164" fontId="5" fillId="2" borderId="32" xfId="0" applyFont="1" applyFill="1" applyBorder="1" applyAlignment="1" applyProtection="1">
      <alignment horizontal="left"/>
      <protection/>
    </xf>
    <xf numFmtId="164" fontId="5" fillId="2" borderId="4" xfId="0" applyFont="1" applyFill="1" applyBorder="1" applyAlignment="1" applyProtection="1">
      <alignment horizontal="left"/>
      <protection/>
    </xf>
    <xf numFmtId="164" fontId="5" fillId="2" borderId="33" xfId="0" applyFont="1" applyFill="1" applyBorder="1" applyAlignment="1" applyProtection="1">
      <alignment horizontal="center"/>
      <protection/>
    </xf>
    <xf numFmtId="164" fontId="5" fillId="2" borderId="34" xfId="0" applyFont="1" applyFill="1" applyBorder="1" applyAlignment="1" applyProtection="1">
      <alignment horizontal="center"/>
      <protection/>
    </xf>
    <xf numFmtId="164" fontId="14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center"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left"/>
      <protection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wrapText="1"/>
    </xf>
    <xf numFmtId="164" fontId="0" fillId="4" borderId="0" xfId="0" applyFont="1" applyFill="1" applyAlignment="1">
      <alignment/>
    </xf>
    <xf numFmtId="164" fontId="5" fillId="0" borderId="35" xfId="0" applyFont="1" applyFill="1" applyBorder="1" applyAlignment="1" applyProtection="1">
      <alignment horizontal="center"/>
      <protection/>
    </xf>
    <xf numFmtId="164" fontId="5" fillId="3" borderId="15" xfId="0" applyFont="1" applyFill="1" applyBorder="1" applyAlignment="1" applyProtection="1">
      <alignment horizontal="center" vertical="center"/>
      <protection/>
    </xf>
    <xf numFmtId="164" fontId="5" fillId="3" borderId="36" xfId="0" applyFont="1" applyFill="1" applyBorder="1" applyAlignment="1" applyProtection="1">
      <alignment horizontal="center" vertical="center"/>
      <protection/>
    </xf>
    <xf numFmtId="164" fontId="5" fillId="3" borderId="16" xfId="0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/>
      <protection/>
    </xf>
    <xf numFmtId="169" fontId="5" fillId="3" borderId="36" xfId="17" applyNumberFormat="1" applyFont="1" applyFill="1" applyBorder="1" applyAlignment="1" applyProtection="1">
      <alignment horizontal="center" vertical="center" wrapText="1"/>
      <protection/>
    </xf>
    <xf numFmtId="164" fontId="5" fillId="3" borderId="37" xfId="0" applyFont="1" applyFill="1" applyBorder="1" applyAlignment="1" applyProtection="1">
      <alignment horizontal="center" vertical="center"/>
      <protection/>
    </xf>
    <xf numFmtId="164" fontId="1" fillId="3" borderId="38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/>
      <protection/>
    </xf>
    <xf numFmtId="164" fontId="17" fillId="0" borderId="0" xfId="0" applyFont="1" applyBorder="1" applyAlignment="1">
      <alignment horizontal="left" vertical="top" wrapText="1"/>
    </xf>
    <xf numFmtId="164" fontId="0" fillId="0" borderId="18" xfId="0" applyBorder="1" applyAlignment="1">
      <alignment/>
    </xf>
    <xf numFmtId="164" fontId="0" fillId="4" borderId="18" xfId="0" applyFont="1" applyFill="1" applyBorder="1" applyAlignment="1">
      <alignment/>
    </xf>
    <xf numFmtId="164" fontId="1" fillId="0" borderId="11" xfId="0" applyFont="1" applyBorder="1" applyAlignment="1">
      <alignment horizontal="center"/>
    </xf>
    <xf numFmtId="170" fontId="1" fillId="0" borderId="11" xfId="0" applyNumberFormat="1" applyFont="1" applyFill="1" applyBorder="1" applyAlignment="1">
      <alignment horizontal="center" vertical="center"/>
    </xf>
    <xf numFmtId="164" fontId="1" fillId="0" borderId="11" xfId="0" applyFont="1" applyFill="1" applyBorder="1" applyAlignment="1">
      <alignment horizontal="center" vertical="center"/>
    </xf>
    <xf numFmtId="164" fontId="1" fillId="0" borderId="11" xfId="0" applyFont="1" applyBorder="1" applyAlignment="1">
      <alignment/>
    </xf>
    <xf numFmtId="171" fontId="1" fillId="0" borderId="11" xfId="0" applyNumberFormat="1" applyFont="1" applyFill="1" applyBorder="1" applyAlignment="1" applyProtection="1">
      <alignment horizontal="center"/>
      <protection locked="0"/>
    </xf>
    <xf numFmtId="17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11" xfId="0" applyNumberFormat="1" applyFont="1" applyBorder="1" applyAlignment="1">
      <alignment horizontal="center"/>
    </xf>
    <xf numFmtId="169" fontId="1" fillId="0" borderId="11" xfId="0" applyNumberFormat="1" applyFont="1" applyFill="1" applyBorder="1" applyAlignment="1" applyProtection="1">
      <alignment horizontal="center"/>
      <protection/>
    </xf>
    <xf numFmtId="171" fontId="10" fillId="0" borderId="11" xfId="17" applyNumberFormat="1" applyFont="1" applyFill="1" applyBorder="1" applyAlignment="1" applyProtection="1">
      <alignment horizontal="center"/>
      <protection locked="0"/>
    </xf>
    <xf numFmtId="171" fontId="3" fillId="0" borderId="7" xfId="0" applyNumberFormat="1" applyFont="1" applyFill="1" applyBorder="1" applyAlignment="1">
      <alignment horizontal="center"/>
    </xf>
    <xf numFmtId="171" fontId="1" fillId="0" borderId="39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70" fontId="1" fillId="0" borderId="11" xfId="0" applyNumberFormat="1" applyFont="1" applyFill="1" applyBorder="1" applyAlignment="1" applyProtection="1">
      <alignment horizontal="center" vertical="center"/>
      <protection locked="0"/>
    </xf>
    <xf numFmtId="171" fontId="1" fillId="0" borderId="11" xfId="0" applyNumberFormat="1" applyFont="1" applyFill="1" applyBorder="1" applyAlignment="1" applyProtection="1">
      <alignment horizontal="center" vertical="center"/>
      <protection locked="0"/>
    </xf>
    <xf numFmtId="171" fontId="1" fillId="3" borderId="22" xfId="0" applyNumberFormat="1" applyFont="1" applyFill="1" applyBorder="1" applyAlignment="1" applyProtection="1">
      <alignment horizontal="center"/>
      <protection/>
    </xf>
    <xf numFmtId="171" fontId="1" fillId="0" borderId="11" xfId="0" applyNumberFormat="1" applyFont="1" applyFill="1" applyBorder="1" applyAlignment="1" applyProtection="1">
      <alignment vertical="center" wrapText="1"/>
      <protection locked="0"/>
    </xf>
    <xf numFmtId="169" fontId="1" fillId="0" borderId="11" xfId="0" applyNumberFormat="1" applyFont="1" applyFill="1" applyBorder="1" applyAlignment="1" applyProtection="1">
      <alignment horizontal="center"/>
      <protection locked="0"/>
    </xf>
    <xf numFmtId="171" fontId="1" fillId="2" borderId="40" xfId="0" applyNumberFormat="1" applyFont="1" applyFill="1" applyBorder="1" applyAlignment="1" applyProtection="1">
      <alignment horizontal="left"/>
      <protection/>
    </xf>
    <xf numFmtId="171" fontId="3" fillId="0" borderId="11" xfId="0" applyNumberFormat="1" applyFont="1" applyFill="1" applyBorder="1" applyAlignment="1">
      <alignment horizontal="center"/>
    </xf>
    <xf numFmtId="171" fontId="1" fillId="3" borderId="40" xfId="0" applyNumberFormat="1" applyFont="1" applyFill="1" applyBorder="1" applyAlignment="1" applyProtection="1">
      <alignment horizontal="left"/>
      <protection/>
    </xf>
    <xf numFmtId="171" fontId="1" fillId="2" borderId="41" xfId="0" applyNumberFormat="1" applyFont="1" applyFill="1" applyBorder="1" applyAlignment="1" applyProtection="1">
      <alignment horizontal="center"/>
      <protection/>
    </xf>
    <xf numFmtId="171" fontId="1" fillId="2" borderId="42" xfId="0" applyNumberFormat="1" applyFont="1" applyFill="1" applyBorder="1" applyAlignment="1" applyProtection="1">
      <alignment horizontal="left" indent="1"/>
      <protection/>
    </xf>
    <xf numFmtId="171" fontId="1" fillId="2" borderId="43" xfId="0" applyNumberFormat="1" applyFont="1" applyFill="1" applyBorder="1" applyAlignment="1" applyProtection="1">
      <alignment horizontal="left" indent="1"/>
      <protection/>
    </xf>
    <xf numFmtId="171" fontId="1" fillId="2" borderId="44" xfId="0" applyNumberFormat="1" applyFont="1" applyFill="1" applyBorder="1" applyAlignment="1" applyProtection="1">
      <alignment horizontal="center"/>
      <protection/>
    </xf>
    <xf numFmtId="171" fontId="1" fillId="2" borderId="45" xfId="0" applyNumberFormat="1" applyFont="1" applyFill="1" applyBorder="1" applyAlignment="1" applyProtection="1">
      <alignment horizontal="left" indent="1"/>
      <protection/>
    </xf>
    <xf numFmtId="164" fontId="1" fillId="0" borderId="38" xfId="0" applyFont="1" applyBorder="1" applyAlignment="1">
      <alignment horizontal="left"/>
    </xf>
    <xf numFmtId="171" fontId="1" fillId="0" borderId="4" xfId="0" applyNumberFormat="1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71" fontId="1" fillId="0" borderId="17" xfId="0" applyNumberFormat="1" applyFont="1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left"/>
      <protection/>
    </xf>
    <xf numFmtId="164" fontId="10" fillId="3" borderId="31" xfId="0" applyFont="1" applyFill="1" applyBorder="1" applyAlignment="1" applyProtection="1">
      <alignment horizontal="center" vertical="center"/>
      <protection/>
    </xf>
    <xf numFmtId="164" fontId="10" fillId="3" borderId="32" xfId="0" applyFont="1" applyFill="1" applyBorder="1" applyAlignment="1" applyProtection="1">
      <alignment horizontal="center" vertical="center" wrapText="1"/>
      <protection/>
    </xf>
    <xf numFmtId="171" fontId="10" fillId="3" borderId="32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4" fontId="19" fillId="0" borderId="11" xfId="0" applyFont="1" applyFill="1" applyBorder="1" applyAlignment="1" applyProtection="1">
      <alignment horizontal="center" vertical="center"/>
      <protection locked="0"/>
    </xf>
    <xf numFmtId="164" fontId="20" fillId="0" borderId="11" xfId="20" applyNumberFormat="1" applyFill="1" applyBorder="1" applyAlignment="1" applyProtection="1">
      <alignment horizontal="center" vertical="center"/>
      <protection locked="0"/>
    </xf>
    <xf numFmtId="169" fontId="10" fillId="0" borderId="47" xfId="0" applyNumberFormat="1" applyFont="1" applyFill="1" applyBorder="1" applyAlignment="1" applyProtection="1">
      <alignment horizontal="center"/>
      <protection/>
    </xf>
    <xf numFmtId="164" fontId="10" fillId="0" borderId="22" xfId="0" applyFont="1" applyFill="1" applyBorder="1" applyAlignment="1" applyProtection="1">
      <alignment horizontal="left"/>
      <protection/>
    </xf>
    <xf numFmtId="164" fontId="1" fillId="0" borderId="48" xfId="0" applyFont="1" applyFill="1" applyBorder="1" applyAlignment="1" applyProtection="1">
      <alignment/>
      <protection/>
    </xf>
    <xf numFmtId="164" fontId="10" fillId="0" borderId="36" xfId="0" applyFont="1" applyFill="1" applyBorder="1" applyAlignment="1" applyProtection="1">
      <alignment horizontal="left" vertical="top"/>
      <protection/>
    </xf>
    <xf numFmtId="164" fontId="10" fillId="0" borderId="0" xfId="0" applyFont="1" applyFill="1" applyBorder="1" applyAlignment="1" applyProtection="1">
      <alignment horizontal="center" vertical="top"/>
      <protection/>
    </xf>
    <xf numFmtId="164" fontId="1" fillId="0" borderId="40" xfId="0" applyFont="1" applyFill="1" applyBorder="1" applyAlignment="1" applyProtection="1">
      <alignment horizontal="center"/>
      <protection/>
    </xf>
    <xf numFmtId="164" fontId="1" fillId="0" borderId="11" xfId="0" applyFont="1" applyFill="1" applyBorder="1" applyAlignment="1" applyProtection="1">
      <alignment horizontal="left"/>
      <protection/>
    </xf>
    <xf numFmtId="164" fontId="10" fillId="2" borderId="38" xfId="0" applyFont="1" applyFill="1" applyBorder="1" applyAlignment="1" applyProtection="1">
      <alignment horizontal="left"/>
      <protection locked="0"/>
    </xf>
    <xf numFmtId="172" fontId="2" fillId="0" borderId="22" xfId="17" applyNumberFormat="1" applyFont="1" applyFill="1" applyBorder="1" applyAlignment="1" applyProtection="1">
      <alignment horizontal="center" vertical="center" shrinkToFit="1"/>
      <protection/>
    </xf>
    <xf numFmtId="164" fontId="21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38" xfId="0" applyFont="1" applyBorder="1" applyAlignment="1">
      <alignment horizontal="center"/>
    </xf>
    <xf numFmtId="164" fontId="10" fillId="0" borderId="19" xfId="0" applyFont="1" applyFill="1" applyBorder="1" applyAlignment="1" applyProtection="1">
      <alignment horizontal="center" vertical="center"/>
      <protection/>
    </xf>
    <xf numFmtId="164" fontId="19" fillId="0" borderId="49" xfId="0" applyFont="1" applyBorder="1" applyAlignment="1">
      <alignment horizontal="center"/>
    </xf>
    <xf numFmtId="164" fontId="1" fillId="0" borderId="50" xfId="0" applyFont="1" applyFill="1" applyBorder="1" applyAlignment="1" applyProtection="1">
      <alignment horizontal="left"/>
      <protection/>
    </xf>
    <xf numFmtId="164" fontId="1" fillId="0" borderId="51" xfId="0" applyFont="1" applyBorder="1" applyAlignment="1">
      <alignment horizontal="left"/>
    </xf>
    <xf numFmtId="164" fontId="22" fillId="0" borderId="40" xfId="0" applyFont="1" applyFill="1" applyBorder="1" applyAlignment="1" applyProtection="1">
      <alignment horizontal="center" vertical="center"/>
      <protection/>
    </xf>
    <xf numFmtId="164" fontId="1" fillId="0" borderId="48" xfId="0" applyFont="1" applyFill="1" applyBorder="1" applyAlignment="1" applyProtection="1">
      <alignment/>
      <protection/>
    </xf>
    <xf numFmtId="164" fontId="0" fillId="0" borderId="40" xfId="0" applyFont="1" applyFill="1" applyBorder="1" applyAlignment="1" applyProtection="1">
      <alignment horizontal="right" vertical="center"/>
      <protection/>
    </xf>
    <xf numFmtId="164" fontId="1" fillId="0" borderId="52" xfId="0" applyFont="1" applyBorder="1" applyAlignment="1" applyProtection="1">
      <alignment/>
      <protection/>
    </xf>
    <xf numFmtId="164" fontId="0" fillId="0" borderId="52" xfId="0" applyBorder="1" applyAlignment="1">
      <alignment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0" fillId="2" borderId="2" xfId="0" applyFill="1" applyBorder="1" applyAlignment="1">
      <alignment horizontal="center"/>
    </xf>
    <xf numFmtId="164" fontId="9" fillId="2" borderId="53" xfId="0" applyFont="1" applyFill="1" applyBorder="1" applyAlignment="1" applyProtection="1">
      <alignment horizontal="left" vertical="center"/>
      <protection/>
    </xf>
    <xf numFmtId="164" fontId="1" fillId="2" borderId="20" xfId="0" applyFont="1" applyFill="1" applyBorder="1" applyAlignment="1" applyProtection="1">
      <alignment horizontal="center"/>
      <protection/>
    </xf>
    <xf numFmtId="164" fontId="1" fillId="2" borderId="16" xfId="0" applyFont="1" applyFill="1" applyBorder="1" applyAlignment="1" applyProtection="1">
      <alignment horizontal="center"/>
      <protection/>
    </xf>
    <xf numFmtId="164" fontId="12" fillId="3" borderId="15" xfId="0" applyFont="1" applyFill="1" applyBorder="1" applyAlignment="1" applyProtection="1">
      <alignment horizontal="center" vertical="center"/>
      <protection/>
    </xf>
    <xf numFmtId="164" fontId="12" fillId="3" borderId="36" xfId="0" applyFont="1" applyFill="1" applyBorder="1" applyAlignment="1" applyProtection="1">
      <alignment horizontal="center" vertical="center"/>
      <protection/>
    </xf>
    <xf numFmtId="164" fontId="12" fillId="3" borderId="16" xfId="0" applyFont="1" applyFill="1" applyBorder="1" applyAlignment="1" applyProtection="1">
      <alignment horizontal="center" vertical="center"/>
      <protection/>
    </xf>
    <xf numFmtId="164" fontId="12" fillId="3" borderId="19" xfId="0" applyFont="1" applyFill="1" applyBorder="1" applyAlignment="1" applyProtection="1">
      <alignment horizontal="center" vertical="center" wrapText="1"/>
      <protection/>
    </xf>
    <xf numFmtId="164" fontId="12" fillId="3" borderId="19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/>
      <protection/>
    </xf>
    <xf numFmtId="169" fontId="12" fillId="3" borderId="36" xfId="17" applyNumberFormat="1" applyFont="1" applyFill="1" applyBorder="1" applyAlignment="1" applyProtection="1">
      <alignment horizontal="center" vertical="center" wrapText="1"/>
      <protection/>
    </xf>
    <xf numFmtId="164" fontId="12" fillId="3" borderId="20" xfId="0" applyFont="1" applyFill="1" applyBorder="1" applyAlignment="1" applyProtection="1">
      <alignment/>
      <protection/>
    </xf>
    <xf numFmtId="171" fontId="1" fillId="0" borderId="11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/>
    </xf>
    <xf numFmtId="171" fontId="1" fillId="0" borderId="11" xfId="17" applyNumberFormat="1" applyFont="1" applyFill="1" applyBorder="1" applyAlignment="1" applyProtection="1">
      <alignment horizontal="right" vertical="top"/>
      <protection locked="0"/>
    </xf>
    <xf numFmtId="171" fontId="1" fillId="0" borderId="11" xfId="0" applyNumberFormat="1" applyFont="1" applyFill="1" applyBorder="1" applyAlignment="1" applyProtection="1">
      <alignment horizontal="center"/>
      <protection/>
    </xf>
    <xf numFmtId="169" fontId="1" fillId="0" borderId="11" xfId="0" applyNumberFormat="1" applyFont="1" applyFill="1" applyBorder="1" applyAlignment="1" applyProtection="1">
      <alignment/>
      <protection locked="0"/>
    </xf>
    <xf numFmtId="164" fontId="1" fillId="2" borderId="11" xfId="0" applyFont="1" applyFill="1" applyBorder="1" applyAlignment="1" applyProtection="1">
      <alignment horizontal="center" vertical="center"/>
      <protection/>
    </xf>
    <xf numFmtId="171" fontId="19" fillId="0" borderId="11" xfId="17" applyNumberFormat="1" applyFont="1" applyFill="1" applyBorder="1" applyAlignment="1" applyProtection="1">
      <alignment horizontal="right" vertical="top"/>
      <protection locked="0"/>
    </xf>
    <xf numFmtId="171" fontId="19" fillId="2" borderId="11" xfId="0" applyNumberFormat="1" applyFont="1" applyFill="1" applyBorder="1" applyAlignment="1" applyProtection="1">
      <alignment horizontal="center"/>
      <protection/>
    </xf>
    <xf numFmtId="171" fontId="1" fillId="2" borderId="11" xfId="0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71" fontId="1" fillId="2" borderId="11" xfId="0" applyNumberFormat="1" applyFont="1" applyFill="1" applyBorder="1" applyAlignment="1" applyProtection="1">
      <alignment horizontal="center" vertical="center"/>
      <protection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1" fillId="0" borderId="11" xfId="0" applyFont="1" applyBorder="1" applyAlignment="1">
      <alignment/>
    </xf>
    <xf numFmtId="164" fontId="1" fillId="0" borderId="0" xfId="0" applyFont="1" applyAlignment="1" applyProtection="1">
      <alignment/>
      <protection/>
    </xf>
    <xf numFmtId="164" fontId="0" fillId="0" borderId="54" xfId="0" applyBorder="1" applyAlignment="1">
      <alignment/>
    </xf>
    <xf numFmtId="164" fontId="0" fillId="2" borderId="20" xfId="0" applyFill="1" applyBorder="1" applyAlignment="1">
      <alignment horizontal="center"/>
    </xf>
    <xf numFmtId="164" fontId="9" fillId="2" borderId="43" xfId="0" applyFont="1" applyFill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center"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Border="1" applyAlignment="1">
      <alignment horizontal="center"/>
    </xf>
    <xf numFmtId="171" fontId="19" fillId="0" borderId="11" xfId="0" applyNumberFormat="1" applyFont="1" applyBorder="1" applyAlignment="1">
      <alignment/>
    </xf>
    <xf numFmtId="171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0" applyNumberFormat="1" applyFont="1" applyFill="1" applyBorder="1" applyAlignment="1" applyProtection="1">
      <alignment vertical="center" wrapText="1"/>
      <protection locked="0"/>
    </xf>
    <xf numFmtId="169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 horizontal="center"/>
      <protection/>
    </xf>
    <xf numFmtId="171" fontId="19" fillId="0" borderId="11" xfId="0" applyNumberFormat="1" applyFont="1" applyFill="1" applyBorder="1" applyAlignment="1" applyProtection="1">
      <alignment horizontal="center"/>
      <protection/>
    </xf>
    <xf numFmtId="164" fontId="0" fillId="2" borderId="42" xfId="0" applyFill="1" applyBorder="1" applyAlignment="1">
      <alignment/>
    </xf>
    <xf numFmtId="164" fontId="0" fillId="2" borderId="20" xfId="0" applyFill="1" applyBorder="1" applyAlignment="1">
      <alignment/>
    </xf>
    <xf numFmtId="164" fontId="0" fillId="5" borderId="0" xfId="0" applyFill="1" applyAlignment="1">
      <alignment/>
    </xf>
    <xf numFmtId="171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/>
      <protection/>
    </xf>
    <xf numFmtId="171" fontId="19" fillId="0" borderId="11" xfId="17" applyNumberFormat="1" applyFont="1" applyFill="1" applyBorder="1" applyAlignment="1" applyProtection="1">
      <alignment vertical="top"/>
      <protection locked="0"/>
    </xf>
    <xf numFmtId="17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17" applyNumberFormat="1" applyFont="1" applyFill="1" applyBorder="1" applyAlignment="1" applyProtection="1">
      <alignment horizontal="center" vertical="top"/>
      <protection locked="0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38100</xdr:rowOff>
    </xdr:from>
    <xdr:to>
      <xdr:col>6</xdr:col>
      <xdr:colOff>171450</xdr:colOff>
      <xdr:row>17</xdr:row>
      <xdr:rowOff>142875</xdr:rowOff>
    </xdr:to>
    <xdr:sp>
      <xdr:nvSpPr>
        <xdr:cNvPr id="1" name="Rectangle 8"/>
        <xdr:cNvSpPr>
          <a:spLocks/>
        </xdr:cNvSpPr>
      </xdr:nvSpPr>
      <xdr:spPr>
        <a:xfrm>
          <a:off x="482917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17</xdr:row>
      <xdr:rowOff>38100</xdr:rowOff>
    </xdr:from>
    <xdr:to>
      <xdr:col>6</xdr:col>
      <xdr:colOff>1190625</xdr:colOff>
      <xdr:row>17</xdr:row>
      <xdr:rowOff>142875</xdr:rowOff>
    </xdr:to>
    <xdr:sp>
      <xdr:nvSpPr>
        <xdr:cNvPr id="2" name="Rectangle 9"/>
        <xdr:cNvSpPr>
          <a:spLocks/>
        </xdr:cNvSpPr>
      </xdr:nvSpPr>
      <xdr:spPr>
        <a:xfrm flipH="1">
          <a:off x="58483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38100</xdr:rowOff>
    </xdr:from>
    <xdr:to>
      <xdr:col>10</xdr:col>
      <xdr:colOff>142875</xdr:colOff>
      <xdr:row>17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711517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38100</xdr:rowOff>
    </xdr:from>
    <xdr:to>
      <xdr:col>12</xdr:col>
      <xdr:colOff>9525</xdr:colOff>
      <xdr:row>17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818197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38100</xdr:rowOff>
    </xdr:from>
    <xdr:to>
      <xdr:col>13</xdr:col>
      <xdr:colOff>200025</xdr:colOff>
      <xdr:row>17</xdr:row>
      <xdr:rowOff>142875</xdr:rowOff>
    </xdr:to>
    <xdr:sp>
      <xdr:nvSpPr>
        <xdr:cNvPr id="5" name="Rectangle 12"/>
        <xdr:cNvSpPr>
          <a:spLocks/>
        </xdr:cNvSpPr>
      </xdr:nvSpPr>
      <xdr:spPr>
        <a:xfrm flipH="1">
          <a:off x="896302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133350</xdr:rowOff>
    </xdr:from>
    <xdr:to>
      <xdr:col>6</xdr:col>
      <xdr:colOff>1152525</xdr:colOff>
      <xdr:row>6</xdr:row>
      <xdr:rowOff>76200</xdr:rowOff>
    </xdr:to>
    <xdr:sp fLocksText="0">
      <xdr:nvSpPr>
        <xdr:cNvPr id="6" name="TextBox 13"/>
        <xdr:cNvSpPr txBox="1">
          <a:spLocks noChangeArrowheads="1"/>
        </xdr:cNvSpPr>
      </xdr:nvSpPr>
      <xdr:spPr>
        <a:xfrm>
          <a:off x="4829175" y="133350"/>
          <a:ext cx="1095375" cy="552450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581025</xdr:colOff>
      <xdr:row>1</xdr:row>
      <xdr:rowOff>180975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9906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44</xdr:row>
      <xdr:rowOff>85725</xdr:rowOff>
    </xdr:from>
    <xdr:to>
      <xdr:col>1</xdr:col>
      <xdr:colOff>542925</xdr:colOff>
      <xdr:row>46</xdr:row>
      <xdr:rowOff>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810625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71</xdr:row>
      <xdr:rowOff>85725</xdr:rowOff>
    </xdr:from>
    <xdr:to>
      <xdr:col>1</xdr:col>
      <xdr:colOff>552450</xdr:colOff>
      <xdr:row>73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258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104</xdr:row>
      <xdr:rowOff>85725</xdr:rowOff>
    </xdr:from>
    <xdr:to>
      <xdr:col>1</xdr:col>
      <xdr:colOff>542925</xdr:colOff>
      <xdr:row>105</xdr:row>
      <xdr:rowOff>190500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3840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137</xdr:row>
      <xdr:rowOff>85725</xdr:rowOff>
    </xdr:from>
    <xdr:to>
      <xdr:col>1</xdr:col>
      <xdr:colOff>542925</xdr:colOff>
      <xdr:row>139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7279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170</xdr:row>
      <xdr:rowOff>85725</xdr:rowOff>
    </xdr:from>
    <xdr:to>
      <xdr:col>1</xdr:col>
      <xdr:colOff>542925</xdr:colOff>
      <xdr:row>172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0718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203</xdr:row>
      <xdr:rowOff>85725</xdr:rowOff>
    </xdr:from>
    <xdr:to>
      <xdr:col>1</xdr:col>
      <xdr:colOff>542925</xdr:colOff>
      <xdr:row>204</xdr:row>
      <xdr:rowOff>190500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4157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236</xdr:row>
      <xdr:rowOff>85725</xdr:rowOff>
    </xdr:from>
    <xdr:to>
      <xdr:col>1</xdr:col>
      <xdr:colOff>542925</xdr:colOff>
      <xdr:row>237</xdr:row>
      <xdr:rowOff>190500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7596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269</xdr:row>
      <xdr:rowOff>85725</xdr:rowOff>
    </xdr:from>
    <xdr:to>
      <xdr:col>1</xdr:col>
      <xdr:colOff>542925</xdr:colOff>
      <xdr:row>270</xdr:row>
      <xdr:rowOff>190500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1035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302</xdr:row>
      <xdr:rowOff>85725</xdr:rowOff>
    </xdr:from>
    <xdr:to>
      <xdr:col>1</xdr:col>
      <xdr:colOff>542925</xdr:colOff>
      <xdr:row>303</xdr:row>
      <xdr:rowOff>190500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4474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71</xdr:row>
      <xdr:rowOff>85725</xdr:rowOff>
    </xdr:from>
    <xdr:to>
      <xdr:col>1</xdr:col>
      <xdr:colOff>542925</xdr:colOff>
      <xdr:row>73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9258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104</xdr:row>
      <xdr:rowOff>85725</xdr:rowOff>
    </xdr:from>
    <xdr:to>
      <xdr:col>1</xdr:col>
      <xdr:colOff>542925</xdr:colOff>
      <xdr:row>105</xdr:row>
      <xdr:rowOff>190500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3840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137</xdr:row>
      <xdr:rowOff>85725</xdr:rowOff>
    </xdr:from>
    <xdr:to>
      <xdr:col>1</xdr:col>
      <xdr:colOff>542925</xdr:colOff>
      <xdr:row>139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7279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170</xdr:row>
      <xdr:rowOff>85725</xdr:rowOff>
    </xdr:from>
    <xdr:to>
      <xdr:col>1</xdr:col>
      <xdr:colOff>542925</xdr:colOff>
      <xdr:row>172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10718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203</xdr:row>
      <xdr:rowOff>85725</xdr:rowOff>
    </xdr:from>
    <xdr:to>
      <xdr:col>1</xdr:col>
      <xdr:colOff>542925</xdr:colOff>
      <xdr:row>204</xdr:row>
      <xdr:rowOff>190500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4157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236</xdr:row>
      <xdr:rowOff>85725</xdr:rowOff>
    </xdr:from>
    <xdr:to>
      <xdr:col>1</xdr:col>
      <xdr:colOff>542925</xdr:colOff>
      <xdr:row>237</xdr:row>
      <xdr:rowOff>190500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7596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269</xdr:row>
      <xdr:rowOff>85725</xdr:rowOff>
    </xdr:from>
    <xdr:to>
      <xdr:col>1</xdr:col>
      <xdr:colOff>542925</xdr:colOff>
      <xdr:row>270</xdr:row>
      <xdr:rowOff>190500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1035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302</xdr:row>
      <xdr:rowOff>85725</xdr:rowOff>
    </xdr:from>
    <xdr:to>
      <xdr:col>1</xdr:col>
      <xdr:colOff>542925</xdr:colOff>
      <xdr:row>303</xdr:row>
      <xdr:rowOff>190500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4447400"/>
          <a:ext cx="9525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62"/>
  <sheetViews>
    <sheetView tabSelected="1" zoomScaleSheetLayoutView="75" workbookViewId="0" topLeftCell="A1">
      <selection activeCell="A7" sqref="A7"/>
    </sheetView>
  </sheetViews>
  <sheetFormatPr defaultColWidth="9.140625" defaultRowHeight="12.75"/>
  <cols>
    <col min="1" max="1" width="7.00390625" style="0" customWidth="1"/>
    <col min="3" max="3" width="5.140625" style="0" customWidth="1"/>
    <col min="4" max="4" width="7.57421875" style="0" customWidth="1"/>
    <col min="5" max="5" width="35.8515625" style="0" customWidth="1"/>
    <col min="6" max="6" width="6.8515625" style="0" customWidth="1"/>
    <col min="7" max="7" width="19.00390625" style="0" customWidth="1"/>
    <col min="8" max="9" width="0" style="0" hidden="1" customWidth="1"/>
    <col min="10" max="10" width="15.7109375" style="0" customWidth="1"/>
    <col min="11" max="11" width="10.140625" style="0" customWidth="1"/>
    <col min="12" max="12" width="7.8515625" style="0" customWidth="1"/>
    <col min="13" max="13" width="8.8515625" style="0" customWidth="1"/>
    <col min="14" max="14" width="16.57421875" style="1" customWidth="1"/>
    <col min="16" max="16" width="1.7109375" style="0" customWidth="1"/>
    <col min="17" max="17" width="10.8515625" style="0" customWidth="1"/>
    <col min="18" max="18" width="6.7109375" style="0" customWidth="1"/>
    <col min="19" max="19" width="7.57421875" style="0" customWidth="1"/>
    <col min="21" max="21" width="33.28125" style="0" customWidth="1"/>
  </cols>
  <sheetData>
    <row r="1" spans="1:19" ht="15.75" customHeight="1">
      <c r="A1" s="2"/>
      <c r="B1" s="2"/>
      <c r="C1" s="3" t="s">
        <v>0</v>
      </c>
      <c r="D1" s="3"/>
      <c r="E1" s="3"/>
      <c r="F1" s="3"/>
      <c r="G1" s="4"/>
      <c r="H1" s="5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</row>
    <row r="2" spans="1:19" ht="20.25" customHeight="1">
      <c r="A2" s="2"/>
      <c r="B2" s="2"/>
      <c r="C2" s="3"/>
      <c r="D2" s="3"/>
      <c r="E2" s="3"/>
      <c r="F2" s="3"/>
      <c r="G2" s="4"/>
      <c r="H2" s="9"/>
      <c r="I2" s="10"/>
      <c r="J2" s="11"/>
      <c r="K2" s="11"/>
      <c r="L2" s="11"/>
      <c r="M2" s="12"/>
      <c r="N2" s="12"/>
      <c r="O2" s="12"/>
      <c r="P2" s="12"/>
      <c r="Q2" s="12"/>
      <c r="R2" s="12"/>
      <c r="S2" s="12"/>
    </row>
    <row r="3" spans="1:19" ht="12" customHeight="1">
      <c r="A3" s="13" t="s">
        <v>3</v>
      </c>
      <c r="B3" s="13"/>
      <c r="C3" s="13"/>
      <c r="D3" s="13"/>
      <c r="E3" s="14" t="s">
        <v>4</v>
      </c>
      <c r="F3" s="14"/>
      <c r="G3" s="4"/>
      <c r="H3" s="15" t="s">
        <v>5</v>
      </c>
      <c r="I3" s="15"/>
      <c r="J3" s="15"/>
      <c r="K3" s="15"/>
      <c r="L3" s="15"/>
      <c r="M3" s="15"/>
      <c r="N3" s="15"/>
      <c r="O3" s="15"/>
      <c r="P3" s="16" t="s">
        <v>6</v>
      </c>
      <c r="Q3" s="16"/>
      <c r="R3" s="16"/>
      <c r="S3" s="16"/>
    </row>
    <row r="4" spans="1:19" ht="12.75" customHeight="1" hidden="1">
      <c r="A4" s="17">
        <f ca="1">TODAY()</f>
        <v>38692</v>
      </c>
      <c r="B4" s="18"/>
      <c r="C4" s="19">
        <v>38281</v>
      </c>
      <c r="D4" s="20"/>
      <c r="E4" s="20"/>
      <c r="F4" s="21"/>
      <c r="G4" s="4"/>
      <c r="H4" s="22"/>
      <c r="I4" s="18"/>
      <c r="J4" s="18"/>
      <c r="K4" s="18"/>
      <c r="L4" s="18"/>
      <c r="M4" s="18"/>
      <c r="N4" s="18"/>
      <c r="O4" s="23"/>
      <c r="P4" s="22"/>
      <c r="Q4" s="18">
        <v>1</v>
      </c>
      <c r="R4" s="18"/>
      <c r="S4" s="24"/>
    </row>
    <row r="5" spans="1:19" ht="12.75" customHeight="1" hidden="1">
      <c r="A5" s="25"/>
      <c r="B5" s="18"/>
      <c r="C5" s="20"/>
      <c r="D5" s="20"/>
      <c r="E5" s="20"/>
      <c r="F5" s="21"/>
      <c r="G5" s="4"/>
      <c r="H5" s="22"/>
      <c r="I5" s="18"/>
      <c r="J5" s="18"/>
      <c r="K5" s="18"/>
      <c r="L5" s="18"/>
      <c r="M5" s="18"/>
      <c r="N5" s="18"/>
      <c r="O5" s="23"/>
      <c r="P5" s="22"/>
      <c r="Q5" s="18"/>
      <c r="R5" s="18"/>
      <c r="S5" s="24"/>
    </row>
    <row r="6" spans="1:19" ht="12.75" customHeight="1" hidden="1">
      <c r="A6" s="25"/>
      <c r="B6" s="18"/>
      <c r="C6" s="20"/>
      <c r="D6" s="20"/>
      <c r="E6" s="20"/>
      <c r="F6" s="21"/>
      <c r="G6" s="4"/>
      <c r="H6" s="22"/>
      <c r="I6" s="18"/>
      <c r="J6" s="18"/>
      <c r="K6" s="18"/>
      <c r="L6" s="18"/>
      <c r="M6" s="18"/>
      <c r="N6" s="18"/>
      <c r="O6" s="23"/>
      <c r="P6" s="22"/>
      <c r="Q6" s="18"/>
      <c r="R6" s="18"/>
      <c r="S6" s="24"/>
    </row>
    <row r="7" spans="1:19" ht="16.5" customHeight="1">
      <c r="A7" s="26">
        <f ca="1">TODAY()</f>
        <v>38692</v>
      </c>
      <c r="B7" s="26"/>
      <c r="C7" s="26"/>
      <c r="D7" s="26"/>
      <c r="E7" s="27">
        <v>38718</v>
      </c>
      <c r="F7" s="27"/>
      <c r="G7" s="4"/>
      <c r="H7" s="28"/>
      <c r="I7" s="29"/>
      <c r="J7" s="30"/>
      <c r="K7" s="30"/>
      <c r="L7" s="30"/>
      <c r="M7" s="30"/>
      <c r="N7" s="30"/>
      <c r="O7" s="30"/>
      <c r="P7" s="31">
        <v>1</v>
      </c>
      <c r="Q7" s="31"/>
      <c r="R7" s="32" t="s">
        <v>7</v>
      </c>
      <c r="S7" s="33">
        <v>10</v>
      </c>
    </row>
    <row r="8" spans="1:24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V8" s="35"/>
      <c r="W8" s="35"/>
      <c r="X8" s="35"/>
    </row>
    <row r="9" spans="1:24" ht="12.75" hidden="1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P9" s="36"/>
      <c r="Q9" s="36"/>
      <c r="R9" s="36"/>
      <c r="S9" s="37"/>
      <c r="V9" s="35"/>
      <c r="W9" s="35"/>
      <c r="X9" s="35"/>
    </row>
    <row r="10" spans="1:24" ht="12.75" customHeight="1" hidden="1">
      <c r="A10" s="38"/>
      <c r="B10" s="39"/>
      <c r="C10" s="39"/>
      <c r="D10" s="39"/>
      <c r="E10" s="39"/>
      <c r="F10" s="39"/>
      <c r="G10" s="36"/>
      <c r="H10" s="36"/>
      <c r="I10" s="36"/>
      <c r="J10" s="36"/>
      <c r="K10" s="36"/>
      <c r="L10" s="36"/>
      <c r="M10" s="36"/>
      <c r="N10" s="36"/>
      <c r="P10" s="36"/>
      <c r="Q10" s="24"/>
      <c r="R10" s="24"/>
      <c r="S10" s="24"/>
      <c r="V10" s="35"/>
      <c r="W10" s="35"/>
      <c r="X10" s="35"/>
    </row>
    <row r="11" spans="1:26" ht="12.75">
      <c r="A11" s="40" t="s">
        <v>8</v>
      </c>
      <c r="B11" s="40"/>
      <c r="C11" s="41"/>
      <c r="D11" s="41"/>
      <c r="E11" s="41"/>
      <c r="F11" s="41"/>
      <c r="G11" s="42" t="s">
        <v>9</v>
      </c>
      <c r="H11" s="43"/>
      <c r="I11" s="43"/>
      <c r="J11" s="44" t="s">
        <v>10</v>
      </c>
      <c r="K11" s="44"/>
      <c r="L11" s="44"/>
      <c r="M11" s="44"/>
      <c r="N11" s="44"/>
      <c r="O11" s="44"/>
      <c r="P11" s="45" t="s">
        <v>11</v>
      </c>
      <c r="Q11" s="45"/>
      <c r="R11" s="45"/>
      <c r="S11" s="45"/>
      <c r="V11" s="35"/>
      <c r="W11" s="46" t="s">
        <v>12</v>
      </c>
      <c r="X11" s="35"/>
      <c r="Z11" t="s">
        <v>13</v>
      </c>
    </row>
    <row r="12" spans="1:26" ht="15" customHeight="1">
      <c r="A12" s="47"/>
      <c r="B12" s="47"/>
      <c r="C12" s="47"/>
      <c r="D12" s="47"/>
      <c r="E12" s="47"/>
      <c r="F12" s="47"/>
      <c r="G12" s="48"/>
      <c r="H12" s="49"/>
      <c r="I12" s="49"/>
      <c r="J12" s="44"/>
      <c r="K12" s="44"/>
      <c r="L12" s="44"/>
      <c r="M12" s="44"/>
      <c r="N12" s="44"/>
      <c r="O12" s="44"/>
      <c r="P12" s="50"/>
      <c r="Q12" s="50"/>
      <c r="R12" s="50"/>
      <c r="S12" s="50"/>
      <c r="V12" s="35"/>
      <c r="W12" s="46" t="s">
        <v>14</v>
      </c>
      <c r="X12" s="35"/>
      <c r="Z12" t="s">
        <v>15</v>
      </c>
    </row>
    <row r="13" spans="1:26" ht="12.75">
      <c r="A13" s="51" t="s">
        <v>16</v>
      </c>
      <c r="B13" s="51"/>
      <c r="C13" s="41"/>
      <c r="D13" s="41"/>
      <c r="E13" s="41"/>
      <c r="F13" s="41"/>
      <c r="G13" s="42" t="s">
        <v>16</v>
      </c>
      <c r="H13" s="52"/>
      <c r="I13" s="52"/>
      <c r="J13" s="53"/>
      <c r="K13" s="53"/>
      <c r="L13" s="53"/>
      <c r="M13" s="53"/>
      <c r="N13" s="53"/>
      <c r="O13" s="53"/>
      <c r="P13" s="50"/>
      <c r="Q13" s="50"/>
      <c r="R13" s="50"/>
      <c r="S13" s="50"/>
      <c r="V13" s="35"/>
      <c r="W13" s="46" t="s">
        <v>17</v>
      </c>
      <c r="X13" s="35"/>
      <c r="Z13" t="s">
        <v>18</v>
      </c>
    </row>
    <row r="14" spans="1:26" ht="12.75">
      <c r="A14" s="54"/>
      <c r="B14" s="54"/>
      <c r="C14" s="54"/>
      <c r="D14" s="54"/>
      <c r="E14" s="54"/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50"/>
      <c r="Q14" s="50"/>
      <c r="R14" s="50"/>
      <c r="S14" s="50"/>
      <c r="V14" s="35"/>
      <c r="W14" s="46" t="s">
        <v>19</v>
      </c>
      <c r="X14" s="35"/>
      <c r="Z14" t="s">
        <v>20</v>
      </c>
    </row>
    <row r="15" spans="1:26" ht="12.75">
      <c r="A15" s="40" t="s">
        <v>21</v>
      </c>
      <c r="B15" s="40"/>
      <c r="C15" s="40"/>
      <c r="D15" s="41"/>
      <c r="E15" s="41"/>
      <c r="F15" s="41"/>
      <c r="G15" s="42" t="s">
        <v>21</v>
      </c>
      <c r="H15" s="55"/>
      <c r="I15" s="55"/>
      <c r="J15" s="56"/>
      <c r="K15" s="56"/>
      <c r="L15" s="56"/>
      <c r="M15" s="56"/>
      <c r="N15" s="56"/>
      <c r="O15" s="56"/>
      <c r="P15" s="50"/>
      <c r="Q15" s="50"/>
      <c r="R15" s="50"/>
      <c r="S15" s="50"/>
      <c r="V15" s="35"/>
      <c r="W15" s="46" t="s">
        <v>22</v>
      </c>
      <c r="X15" s="35"/>
      <c r="Z15" t="s">
        <v>23</v>
      </c>
    </row>
    <row r="16" spans="1:24" ht="12.75">
      <c r="A16" s="54" t="s">
        <v>24</v>
      </c>
      <c r="B16" s="54"/>
      <c r="C16" s="54"/>
      <c r="D16" s="54"/>
      <c r="E16" s="54"/>
      <c r="F16" s="54"/>
      <c r="G16" s="31"/>
      <c r="H16" s="31"/>
      <c r="I16" s="31"/>
      <c r="J16" s="31"/>
      <c r="K16" s="31"/>
      <c r="L16" s="31"/>
      <c r="M16" s="31"/>
      <c r="N16" s="31"/>
      <c r="O16" s="31"/>
      <c r="P16" s="57" t="s">
        <v>25</v>
      </c>
      <c r="Q16" s="57"/>
      <c r="R16" s="57"/>
      <c r="S16" s="57"/>
      <c r="V16" s="35"/>
      <c r="W16" s="35"/>
      <c r="X16" s="35"/>
    </row>
    <row r="17" spans="1:23" ht="12.75">
      <c r="A17" s="58" t="s">
        <v>26</v>
      </c>
      <c r="B17" s="58"/>
      <c r="C17" s="58"/>
      <c r="D17" s="58"/>
      <c r="E17" s="59" t="s">
        <v>27</v>
      </c>
      <c r="F17" s="59"/>
      <c r="G17" s="60" t="s">
        <v>28</v>
      </c>
      <c r="H17" s="60"/>
      <c r="I17" s="60"/>
      <c r="J17" s="60"/>
      <c r="K17" s="60"/>
      <c r="L17" s="60"/>
      <c r="M17" s="60"/>
      <c r="N17" s="60"/>
      <c r="O17" s="60"/>
      <c r="P17" s="50"/>
      <c r="Q17" s="50"/>
      <c r="R17" s="50"/>
      <c r="S17" s="50"/>
      <c r="W17" s="46"/>
    </row>
    <row r="18" spans="1:26" ht="21.75">
      <c r="A18" s="61"/>
      <c r="B18" s="61"/>
      <c r="C18" s="61"/>
      <c r="D18" s="61"/>
      <c r="E18" s="62"/>
      <c r="F18" s="62"/>
      <c r="G18" s="63" t="s">
        <v>29</v>
      </c>
      <c r="H18" s="64"/>
      <c r="I18" s="64"/>
      <c r="J18" s="65" t="s">
        <v>30</v>
      </c>
      <c r="K18" s="66" t="s">
        <v>31</v>
      </c>
      <c r="L18" s="66"/>
      <c r="M18" s="66" t="s">
        <v>32</v>
      </c>
      <c r="N18" s="67" t="s">
        <v>33</v>
      </c>
      <c r="O18" s="67"/>
      <c r="P18" s="50"/>
      <c r="Q18" s="50"/>
      <c r="R18" s="50"/>
      <c r="S18" s="50"/>
      <c r="U18" s="68"/>
      <c r="W18" s="69" t="s">
        <v>34</v>
      </c>
      <c r="Z18" s="70" t="s">
        <v>35</v>
      </c>
    </row>
    <row r="19" spans="1:26" ht="12.75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0"/>
      <c r="Q19" s="50"/>
      <c r="R19" s="50"/>
      <c r="S19" s="50"/>
      <c r="U19" s="68"/>
      <c r="W19" s="69" t="s">
        <v>36</v>
      </c>
      <c r="Z19" s="70" t="s">
        <v>37</v>
      </c>
    </row>
    <row r="20" spans="1:26" ht="21.75">
      <c r="A20" s="72" t="s">
        <v>38</v>
      </c>
      <c r="B20" s="73" t="s">
        <v>39</v>
      </c>
      <c r="C20" s="73" t="s">
        <v>40</v>
      </c>
      <c r="D20" s="73" t="s">
        <v>41</v>
      </c>
      <c r="E20" s="73"/>
      <c r="F20" s="74" t="s">
        <v>42</v>
      </c>
      <c r="G20" s="75" t="s">
        <v>43</v>
      </c>
      <c r="H20" s="76"/>
      <c r="I20" s="76"/>
      <c r="J20" s="77" t="s">
        <v>44</v>
      </c>
      <c r="K20" s="74" t="s">
        <v>45</v>
      </c>
      <c r="L20" s="74"/>
      <c r="M20" s="77" t="s">
        <v>46</v>
      </c>
      <c r="N20" s="78" t="s">
        <v>47</v>
      </c>
      <c r="O20" s="78"/>
      <c r="P20" s="79" t="s">
        <v>48</v>
      </c>
      <c r="Q20" s="79"/>
      <c r="R20" s="79"/>
      <c r="S20" s="79"/>
      <c r="U20" s="68"/>
      <c r="W20" s="69" t="s">
        <v>49</v>
      </c>
      <c r="Z20" s="70" t="s">
        <v>50</v>
      </c>
    </row>
    <row r="21" spans="1:26" ht="12.75">
      <c r="A21" s="72"/>
      <c r="B21" s="73"/>
      <c r="C21" s="73"/>
      <c r="D21" s="73"/>
      <c r="E21" s="73"/>
      <c r="F21" s="74"/>
      <c r="G21" s="75"/>
      <c r="H21" s="80"/>
      <c r="I21" s="80"/>
      <c r="J21" s="77"/>
      <c r="K21" s="74"/>
      <c r="L21" s="74"/>
      <c r="M21" s="77"/>
      <c r="N21" s="78"/>
      <c r="O21" s="78"/>
      <c r="P21" s="79"/>
      <c r="Q21" s="79"/>
      <c r="R21" s="79"/>
      <c r="S21" s="79"/>
      <c r="U21" s="81"/>
      <c r="W21" s="69" t="s">
        <v>51</v>
      </c>
      <c r="X21" s="82"/>
      <c r="Y21" s="82"/>
      <c r="Z21" s="83" t="s">
        <v>52</v>
      </c>
    </row>
    <row r="22" spans="1:26" ht="21" customHeight="1">
      <c r="A22" s="84">
        <v>1</v>
      </c>
      <c r="B22" s="85">
        <v>120</v>
      </c>
      <c r="C22" s="86" t="s">
        <v>53</v>
      </c>
      <c r="D22" s="84" t="s">
        <v>54</v>
      </c>
      <c r="E22" s="84"/>
      <c r="F22" s="87"/>
      <c r="G22" s="88"/>
      <c r="H22" s="89"/>
      <c r="I22" s="88"/>
      <c r="J22" s="90">
        <v>180</v>
      </c>
      <c r="K22" s="91">
        <f>IF(B22=0,"",(B22*J22))</f>
        <v>21600</v>
      </c>
      <c r="L22" s="91"/>
      <c r="M22" s="92"/>
      <c r="N22" s="93"/>
      <c r="O22" s="93"/>
      <c r="P22" s="94"/>
      <c r="Q22" s="94"/>
      <c r="R22" s="94"/>
      <c r="S22" s="94"/>
      <c r="U22" s="95"/>
      <c r="W22" s="69" t="s">
        <v>55</v>
      </c>
      <c r="Z22" s="70" t="s">
        <v>56</v>
      </c>
    </row>
    <row r="23" spans="1:26" ht="21" customHeight="1">
      <c r="A23" s="84"/>
      <c r="B23" s="85"/>
      <c r="C23" s="86"/>
      <c r="D23" s="84" t="s">
        <v>57</v>
      </c>
      <c r="E23" s="84"/>
      <c r="F23" s="87"/>
      <c r="G23" s="88"/>
      <c r="H23" s="89"/>
      <c r="I23" s="88"/>
      <c r="J23" s="90"/>
      <c r="K23" s="91">
        <f>IF(B23=0,"",(B23*J23))</f>
      </c>
      <c r="L23" s="91"/>
      <c r="M23" s="92"/>
      <c r="N23" s="93"/>
      <c r="O23" s="93"/>
      <c r="P23" s="94"/>
      <c r="Q23" s="94"/>
      <c r="R23" s="94"/>
      <c r="S23" s="94"/>
      <c r="U23" s="95"/>
      <c r="W23" s="69" t="s">
        <v>58</v>
      </c>
      <c r="Z23" s="70" t="s">
        <v>59</v>
      </c>
    </row>
    <row r="24" spans="1:26" ht="21" customHeight="1">
      <c r="A24" s="84">
        <v>2</v>
      </c>
      <c r="B24" s="96">
        <v>120</v>
      </c>
      <c r="C24" s="97" t="s">
        <v>53</v>
      </c>
      <c r="D24" s="84" t="s">
        <v>60</v>
      </c>
      <c r="E24" s="84"/>
      <c r="F24" s="87"/>
      <c r="G24" s="88"/>
      <c r="H24" s="89"/>
      <c r="I24" s="88"/>
      <c r="J24" s="90">
        <v>60</v>
      </c>
      <c r="K24" s="91">
        <f>IF(B24=0,"",(B24*J24))</f>
        <v>7200</v>
      </c>
      <c r="L24" s="91"/>
      <c r="M24" s="92"/>
      <c r="N24" s="93"/>
      <c r="O24" s="93"/>
      <c r="P24" s="98" t="s">
        <v>61</v>
      </c>
      <c r="Q24" s="98"/>
      <c r="R24" s="98"/>
      <c r="S24" s="98"/>
      <c r="U24" s="95"/>
      <c r="W24" s="69" t="s">
        <v>62</v>
      </c>
      <c r="Z24" s="70" t="s">
        <v>63</v>
      </c>
    </row>
    <row r="25" spans="1:26" ht="21" customHeight="1">
      <c r="A25" s="84">
        <v>3</v>
      </c>
      <c r="B25" s="96">
        <v>120</v>
      </c>
      <c r="C25" s="97" t="s">
        <v>53</v>
      </c>
      <c r="D25" s="84" t="s">
        <v>64</v>
      </c>
      <c r="E25" s="84"/>
      <c r="F25" s="99"/>
      <c r="G25" s="88"/>
      <c r="H25" s="89"/>
      <c r="I25" s="88"/>
      <c r="J25" s="100">
        <v>180</v>
      </c>
      <c r="K25" s="91">
        <f aca="true" t="shared" si="0" ref="K25:K34">IF(B25=0,"",(B25*J25))</f>
        <v>21600</v>
      </c>
      <c r="L25" s="91"/>
      <c r="M25" s="92"/>
      <c r="N25" s="93"/>
      <c r="O25" s="93"/>
      <c r="P25" s="101" t="s">
        <v>65</v>
      </c>
      <c r="Q25" s="101"/>
      <c r="R25" s="101"/>
      <c r="S25" s="101"/>
      <c r="U25" s="95"/>
      <c r="W25" s="69" t="s">
        <v>66</v>
      </c>
      <c r="Z25" s="70" t="s">
        <v>67</v>
      </c>
    </row>
    <row r="26" spans="1:26" ht="21" customHeight="1">
      <c r="A26" s="84"/>
      <c r="B26" s="96"/>
      <c r="C26" s="97"/>
      <c r="D26" s="84" t="s">
        <v>57</v>
      </c>
      <c r="E26" s="84"/>
      <c r="F26" s="99"/>
      <c r="G26" s="88"/>
      <c r="H26" s="89"/>
      <c r="I26" s="88"/>
      <c r="J26" s="100"/>
      <c r="K26" s="91"/>
      <c r="L26" s="91"/>
      <c r="M26" s="92"/>
      <c r="N26" s="102"/>
      <c r="O26" s="93"/>
      <c r="P26" s="101"/>
      <c r="Q26" s="101"/>
      <c r="R26" s="101"/>
      <c r="S26" s="101"/>
      <c r="U26" s="95"/>
      <c r="W26" s="69"/>
      <c r="Z26" s="70" t="s">
        <v>68</v>
      </c>
    </row>
    <row r="27" spans="1:26" ht="21" customHeight="1">
      <c r="A27" s="84">
        <v>4</v>
      </c>
      <c r="B27" s="96">
        <v>120</v>
      </c>
      <c r="C27" s="97" t="s">
        <v>53</v>
      </c>
      <c r="D27" s="84" t="s">
        <v>69</v>
      </c>
      <c r="E27" s="84"/>
      <c r="F27" s="99"/>
      <c r="G27" s="88"/>
      <c r="H27" s="89"/>
      <c r="I27" s="88"/>
      <c r="J27" s="100">
        <v>1050</v>
      </c>
      <c r="K27" s="91">
        <f t="shared" si="0"/>
        <v>126000</v>
      </c>
      <c r="L27" s="91"/>
      <c r="M27" s="92"/>
      <c r="N27" s="93"/>
      <c r="O27" s="93"/>
      <c r="P27" s="101"/>
      <c r="Q27" s="101"/>
      <c r="R27" s="101"/>
      <c r="S27" s="101"/>
      <c r="W27" s="69" t="s">
        <v>70</v>
      </c>
      <c r="Z27" s="70" t="s">
        <v>71</v>
      </c>
    </row>
    <row r="28" spans="1:26" ht="21" customHeight="1">
      <c r="A28" s="84"/>
      <c r="B28" s="96"/>
      <c r="C28" s="97"/>
      <c r="D28" s="84" t="s">
        <v>72</v>
      </c>
      <c r="E28" s="84"/>
      <c r="F28" s="99"/>
      <c r="G28" s="88"/>
      <c r="H28" s="89"/>
      <c r="I28" s="88"/>
      <c r="J28" s="100"/>
      <c r="K28" s="91">
        <f t="shared" si="0"/>
      </c>
      <c r="L28" s="91"/>
      <c r="M28" s="92"/>
      <c r="N28" s="93"/>
      <c r="O28" s="93"/>
      <c r="P28" s="103" t="s">
        <v>73</v>
      </c>
      <c r="Q28" s="103"/>
      <c r="R28" s="103"/>
      <c r="S28" s="103"/>
      <c r="W28" s="69" t="s">
        <v>74</v>
      </c>
      <c r="Z28" s="70" t="s">
        <v>75</v>
      </c>
    </row>
    <row r="29" spans="1:26" ht="21" customHeight="1">
      <c r="A29" s="84">
        <v>5</v>
      </c>
      <c r="B29" s="96">
        <v>120</v>
      </c>
      <c r="C29" s="97" t="s">
        <v>53</v>
      </c>
      <c r="D29" s="84" t="s">
        <v>76</v>
      </c>
      <c r="E29" s="84"/>
      <c r="F29" s="99"/>
      <c r="G29" s="88"/>
      <c r="H29" s="89"/>
      <c r="I29" s="88"/>
      <c r="J29" s="100">
        <v>600</v>
      </c>
      <c r="K29" s="91">
        <f t="shared" si="0"/>
        <v>72000</v>
      </c>
      <c r="L29" s="91"/>
      <c r="M29" s="92"/>
      <c r="N29" s="93"/>
      <c r="O29" s="93"/>
      <c r="P29" s="104" t="s">
        <v>77</v>
      </c>
      <c r="Q29" s="104"/>
      <c r="R29" s="105" t="s">
        <v>78</v>
      </c>
      <c r="S29" s="106"/>
      <c r="W29" s="69" t="s">
        <v>79</v>
      </c>
      <c r="Z29" s="70" t="s">
        <v>80</v>
      </c>
    </row>
    <row r="30" spans="1:26" ht="21" customHeight="1">
      <c r="A30" s="84"/>
      <c r="B30" s="96"/>
      <c r="C30" s="97"/>
      <c r="D30" s="84" t="s">
        <v>81</v>
      </c>
      <c r="E30" s="84"/>
      <c r="F30" s="99"/>
      <c r="G30" s="88"/>
      <c r="H30" s="89"/>
      <c r="I30" s="88"/>
      <c r="J30" s="100"/>
      <c r="K30" s="91">
        <f t="shared" si="0"/>
      </c>
      <c r="L30" s="91"/>
      <c r="M30" s="92"/>
      <c r="N30" s="93"/>
      <c r="O30" s="93"/>
      <c r="P30" s="107" t="s">
        <v>82</v>
      </c>
      <c r="Q30" s="107"/>
      <c r="R30" s="108" t="s">
        <v>83</v>
      </c>
      <c r="S30" s="108"/>
      <c r="W30" s="69" t="s">
        <v>84</v>
      </c>
      <c r="Z30" s="70" t="s">
        <v>85</v>
      </c>
    </row>
    <row r="31" spans="1:26" ht="21" customHeight="1">
      <c r="A31" s="84">
        <v>6</v>
      </c>
      <c r="B31" s="96">
        <v>120</v>
      </c>
      <c r="C31" s="97" t="s">
        <v>53</v>
      </c>
      <c r="D31" s="84" t="s">
        <v>86</v>
      </c>
      <c r="E31" s="84"/>
      <c r="F31" s="99"/>
      <c r="G31" s="88"/>
      <c r="H31" s="89"/>
      <c r="I31" s="88"/>
      <c r="J31" s="100">
        <v>140</v>
      </c>
      <c r="K31" s="91">
        <f t="shared" si="0"/>
        <v>16800</v>
      </c>
      <c r="L31" s="91"/>
      <c r="M31" s="92"/>
      <c r="N31" s="93"/>
      <c r="O31" s="93"/>
      <c r="P31" s="109"/>
      <c r="Q31" s="109"/>
      <c r="R31" s="109"/>
      <c r="S31" s="109"/>
      <c r="W31" s="69" t="s">
        <v>87</v>
      </c>
      <c r="Z31" s="70" t="s">
        <v>88</v>
      </c>
    </row>
    <row r="32" spans="1:26" ht="21" customHeight="1">
      <c r="A32" s="84"/>
      <c r="B32" s="96"/>
      <c r="C32" s="97"/>
      <c r="D32" s="84" t="s">
        <v>89</v>
      </c>
      <c r="E32" s="84"/>
      <c r="F32" s="99"/>
      <c r="G32" s="88"/>
      <c r="H32" s="89"/>
      <c r="I32" s="88"/>
      <c r="J32" s="100" t="s">
        <v>24</v>
      </c>
      <c r="K32" s="91">
        <f t="shared" si="0"/>
      </c>
      <c r="L32" s="91"/>
      <c r="M32" s="92"/>
      <c r="N32" s="93"/>
      <c r="O32" s="93"/>
      <c r="P32" s="109"/>
      <c r="Q32" s="109"/>
      <c r="R32" s="109"/>
      <c r="S32" s="109"/>
      <c r="W32" s="69" t="s">
        <v>90</v>
      </c>
      <c r="Z32" s="70" t="s">
        <v>91</v>
      </c>
    </row>
    <row r="33" spans="1:26" ht="21" customHeight="1">
      <c r="A33" s="84">
        <v>7</v>
      </c>
      <c r="B33" s="96">
        <v>120</v>
      </c>
      <c r="C33" s="97" t="s">
        <v>53</v>
      </c>
      <c r="D33" s="84" t="s">
        <v>92</v>
      </c>
      <c r="E33" s="84"/>
      <c r="F33" s="99"/>
      <c r="G33" s="88"/>
      <c r="H33" s="89"/>
      <c r="I33" s="88"/>
      <c r="J33" s="100">
        <v>140</v>
      </c>
      <c r="K33" s="91">
        <f t="shared" si="0"/>
        <v>16800</v>
      </c>
      <c r="L33" s="91"/>
      <c r="M33" s="92"/>
      <c r="N33" s="102"/>
      <c r="O33" s="102"/>
      <c r="P33" s="110"/>
      <c r="Q33" s="110"/>
      <c r="R33" s="111"/>
      <c r="S33" s="111"/>
      <c r="T33" s="23"/>
      <c r="U33" s="23"/>
      <c r="V33" s="23"/>
      <c r="W33" s="69" t="s">
        <v>93</v>
      </c>
      <c r="Z33" s="70" t="s">
        <v>94</v>
      </c>
    </row>
    <row r="34" spans="1:26" s="23" customFormat="1" ht="21" customHeight="1">
      <c r="A34" s="84"/>
      <c r="B34" s="96"/>
      <c r="C34" s="97"/>
      <c r="D34" s="84" t="s">
        <v>95</v>
      </c>
      <c r="E34" s="84"/>
      <c r="F34" s="99"/>
      <c r="G34" s="88"/>
      <c r="H34" s="89"/>
      <c r="I34" s="88"/>
      <c r="J34" s="100"/>
      <c r="K34" s="91">
        <f t="shared" si="0"/>
      </c>
      <c r="L34" s="91"/>
      <c r="M34" s="92"/>
      <c r="N34" s="102"/>
      <c r="O34" s="102"/>
      <c r="P34" s="112"/>
      <c r="Q34" s="112"/>
      <c r="R34" s="113"/>
      <c r="S34" s="113"/>
      <c r="W34" s="69" t="s">
        <v>96</v>
      </c>
      <c r="X34"/>
      <c r="Y34"/>
      <c r="Z34" s="70" t="s">
        <v>97</v>
      </c>
    </row>
    <row r="35" spans="1:26" s="23" customFormat="1" ht="12.75" customHeight="1">
      <c r="A35" s="114" t="s">
        <v>98</v>
      </c>
      <c r="B35" s="114"/>
      <c r="C35" s="114"/>
      <c r="D35" s="115" t="s">
        <v>99</v>
      </c>
      <c r="E35" s="115"/>
      <c r="F35" s="115"/>
      <c r="G35" s="116" t="s">
        <v>100</v>
      </c>
      <c r="H35" s="116"/>
      <c r="I35" s="116"/>
      <c r="J35" s="116"/>
      <c r="K35" s="116"/>
      <c r="L35" s="116"/>
      <c r="M35" s="116"/>
      <c r="N35" s="116"/>
      <c r="O35" s="116"/>
      <c r="P35" s="117"/>
      <c r="Q35" s="117"/>
      <c r="R35" s="117"/>
      <c r="S35" s="117"/>
      <c r="W35" s="69" t="s">
        <v>101</v>
      </c>
      <c r="X35"/>
      <c r="Y35"/>
      <c r="Z35" s="70" t="s">
        <v>102</v>
      </c>
    </row>
    <row r="36" spans="1:26" ht="16.5" customHeight="1">
      <c r="A36" s="118"/>
      <c r="B36" s="118"/>
      <c r="C36" s="118"/>
      <c r="D36" s="119"/>
      <c r="E36" s="119"/>
      <c r="F36" s="119"/>
      <c r="G36" s="118"/>
      <c r="H36" s="118"/>
      <c r="I36" s="118"/>
      <c r="J36" s="118"/>
      <c r="K36" s="118"/>
      <c r="L36" s="118"/>
      <c r="M36" s="118"/>
      <c r="N36" s="118"/>
      <c r="O36" s="118"/>
      <c r="P36" s="120"/>
      <c r="Q36" s="120"/>
      <c r="R36" s="120"/>
      <c r="S36" s="120"/>
      <c r="W36" s="69" t="s">
        <v>103</v>
      </c>
      <c r="Z36" s="70" t="s">
        <v>104</v>
      </c>
    </row>
    <row r="37" spans="1:26" ht="12.75">
      <c r="A37" s="121" t="s">
        <v>105</v>
      </c>
      <c r="B37" s="121"/>
      <c r="C37" s="121"/>
      <c r="D37" s="121"/>
      <c r="E37" s="121"/>
      <c r="F37" s="121"/>
      <c r="G37" s="121"/>
      <c r="H37" s="122"/>
      <c r="I37" s="18"/>
      <c r="J37" s="123" t="s">
        <v>106</v>
      </c>
      <c r="K37" s="123"/>
      <c r="L37" s="124"/>
      <c r="M37" s="124"/>
      <c r="N37" s="124"/>
      <c r="O37" s="124"/>
      <c r="P37" s="125" t="s">
        <v>107</v>
      </c>
      <c r="Q37" s="125"/>
      <c r="R37" s="125"/>
      <c r="S37" s="125"/>
      <c r="W37" s="69" t="s">
        <v>108</v>
      </c>
      <c r="Z37" s="70" t="s">
        <v>109</v>
      </c>
    </row>
    <row r="38" spans="1:26" ht="20.25" customHeight="1">
      <c r="A38" s="126" t="s">
        <v>110</v>
      </c>
      <c r="B38" s="126"/>
      <c r="C38" s="126"/>
      <c r="D38" s="126"/>
      <c r="E38" s="126"/>
      <c r="F38" s="126"/>
      <c r="G38" s="126"/>
      <c r="H38" s="122"/>
      <c r="I38" s="18"/>
      <c r="J38" s="127"/>
      <c r="K38" s="127"/>
      <c r="L38" s="127"/>
      <c r="M38" s="127"/>
      <c r="N38" s="127"/>
      <c r="O38" s="127"/>
      <c r="P38" s="128">
        <f>SUM(K22:L34)+SUM(K49:L70)+SUM(K76:L103)+SUM(K109:L136)+SUM(K142:L169)+SUM(K175:L202)+SUM(K208:L235)+SUM(K241:L268)+SUM(K274:L301)+SUM(K307:L334)</f>
        <v>504000</v>
      </c>
      <c r="Q38" s="128"/>
      <c r="R38" s="128"/>
      <c r="S38" s="128"/>
      <c r="W38" s="69" t="s">
        <v>111</v>
      </c>
      <c r="Z38" s="70" t="s">
        <v>112</v>
      </c>
    </row>
    <row r="39" spans="1:26" ht="21" customHeight="1">
      <c r="A39" s="129"/>
      <c r="B39" s="129"/>
      <c r="C39" s="129"/>
      <c r="D39" s="129"/>
      <c r="E39" s="129"/>
      <c r="F39" s="129"/>
      <c r="G39" s="129"/>
      <c r="H39" s="122"/>
      <c r="I39" s="18"/>
      <c r="J39" s="127"/>
      <c r="K39" s="127"/>
      <c r="L39" s="127"/>
      <c r="M39" s="127"/>
      <c r="N39" s="127"/>
      <c r="O39" s="127"/>
      <c r="P39" s="128"/>
      <c r="Q39" s="128"/>
      <c r="R39" s="128"/>
      <c r="S39" s="128"/>
      <c r="W39" s="69" t="s">
        <v>113</v>
      </c>
      <c r="Z39" s="70" t="s">
        <v>114</v>
      </c>
    </row>
    <row r="40" spans="1:26" ht="12.75" customHeight="1">
      <c r="A40" s="130"/>
      <c r="B40" s="130"/>
      <c r="C40" s="130"/>
      <c r="D40" s="130"/>
      <c r="E40" s="130"/>
      <c r="F40" s="130"/>
      <c r="G40" s="130"/>
      <c r="H40" s="122"/>
      <c r="I40" s="18"/>
      <c r="J40" s="131" t="s">
        <v>115</v>
      </c>
      <c r="K40" s="131"/>
      <c r="L40" s="131"/>
      <c r="M40" s="131"/>
      <c r="N40" s="131"/>
      <c r="O40" s="132" t="s">
        <v>116</v>
      </c>
      <c r="P40" s="132"/>
      <c r="Q40" s="132"/>
      <c r="R40" s="132"/>
      <c r="S40" s="132"/>
      <c r="U40" s="23"/>
      <c r="W40" s="69" t="s">
        <v>117</v>
      </c>
      <c r="Z40" s="70" t="s">
        <v>118</v>
      </c>
    </row>
    <row r="41" spans="1:26" ht="12.75" customHeight="1">
      <c r="A41" s="130"/>
      <c r="B41" s="130"/>
      <c r="C41" s="130"/>
      <c r="D41" s="130"/>
      <c r="E41" s="130"/>
      <c r="F41" s="130"/>
      <c r="G41" s="130"/>
      <c r="H41" s="122"/>
      <c r="I41" s="39"/>
      <c r="J41" s="133" t="s">
        <v>119</v>
      </c>
      <c r="K41" s="133"/>
      <c r="L41" s="133"/>
      <c r="M41" s="133"/>
      <c r="N41" s="133"/>
      <c r="O41" s="134" t="s">
        <v>120</v>
      </c>
      <c r="P41" s="134"/>
      <c r="Q41" s="134"/>
      <c r="R41" s="134"/>
      <c r="S41" s="134"/>
      <c r="U41" s="23"/>
      <c r="W41" s="69" t="s">
        <v>121</v>
      </c>
      <c r="Z41" s="70" t="s">
        <v>122</v>
      </c>
    </row>
    <row r="42" spans="1:26" ht="32.25" customHeight="1">
      <c r="A42" s="135" t="s">
        <v>123</v>
      </c>
      <c r="B42" s="135"/>
      <c r="C42" s="135"/>
      <c r="D42" s="135"/>
      <c r="E42" s="135"/>
      <c r="F42" s="135"/>
      <c r="G42" s="135"/>
      <c r="H42" s="122"/>
      <c r="I42" s="136"/>
      <c r="J42" s="133"/>
      <c r="K42" s="133"/>
      <c r="L42" s="133"/>
      <c r="M42" s="133"/>
      <c r="N42" s="133"/>
      <c r="O42" s="134"/>
      <c r="P42" s="134"/>
      <c r="Q42" s="134"/>
      <c r="R42" s="134"/>
      <c r="S42" s="134"/>
      <c r="U42" s="18"/>
      <c r="W42" s="69" t="s">
        <v>124</v>
      </c>
      <c r="Z42" s="70"/>
    </row>
    <row r="43" spans="1:26" ht="12.75" customHeight="1">
      <c r="A43" s="137" t="s">
        <v>125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U43" s="18"/>
      <c r="W43" s="69" t="s">
        <v>126</v>
      </c>
      <c r="Z43" s="70"/>
    </row>
    <row r="44" spans="1:26" ht="22.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38"/>
      <c r="Q44" s="138"/>
      <c r="R44" s="138"/>
      <c r="S44" s="138"/>
      <c r="W44" s="69" t="s">
        <v>127</v>
      </c>
      <c r="Z44" s="70"/>
    </row>
    <row r="45" spans="1:23" ht="15" customHeight="1">
      <c r="A45" s="140" t="s">
        <v>128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1"/>
      <c r="P45" s="142" t="s">
        <v>6</v>
      </c>
      <c r="Q45" s="142"/>
      <c r="R45" s="142"/>
      <c r="S45" s="142"/>
      <c r="W45" s="69" t="s">
        <v>129</v>
      </c>
    </row>
    <row r="46" spans="1:23" ht="1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1"/>
      <c r="P46" s="143">
        <f>IF(S7=1,"",(2))</f>
        <v>2</v>
      </c>
      <c r="Q46" s="143"/>
      <c r="R46" s="32" t="s">
        <v>7</v>
      </c>
      <c r="S46" s="144">
        <f>IF(S7=1,"",(S7))</f>
        <v>10</v>
      </c>
      <c r="T46" s="23"/>
      <c r="W46" s="69" t="s">
        <v>130</v>
      </c>
    </row>
    <row r="47" spans="1:23" ht="13.5" customHeight="1">
      <c r="A47" s="145" t="s">
        <v>38</v>
      </c>
      <c r="B47" s="146" t="s">
        <v>39</v>
      </c>
      <c r="C47" s="146" t="s">
        <v>40</v>
      </c>
      <c r="D47" s="146" t="s">
        <v>41</v>
      </c>
      <c r="E47" s="146"/>
      <c r="F47" s="147" t="s">
        <v>42</v>
      </c>
      <c r="G47" s="148" t="s">
        <v>43</v>
      </c>
      <c r="H47" s="149"/>
      <c r="I47" s="150"/>
      <c r="J47" s="151" t="s">
        <v>44</v>
      </c>
      <c r="K47" s="147" t="s">
        <v>45</v>
      </c>
      <c r="L47" s="147"/>
      <c r="M47" s="151" t="s">
        <v>46</v>
      </c>
      <c r="N47" s="146" t="s">
        <v>47</v>
      </c>
      <c r="O47" s="146"/>
      <c r="P47" s="146"/>
      <c r="Q47" s="146"/>
      <c r="R47" s="146"/>
      <c r="S47" s="146"/>
      <c r="W47" s="69" t="s">
        <v>131</v>
      </c>
    </row>
    <row r="48" spans="1:23" ht="42.75">
      <c r="A48" s="145"/>
      <c r="B48" s="146"/>
      <c r="C48" s="146"/>
      <c r="D48" s="146"/>
      <c r="E48" s="146"/>
      <c r="F48" s="147"/>
      <c r="G48" s="148"/>
      <c r="H48" s="149"/>
      <c r="I48" s="152"/>
      <c r="J48" s="151"/>
      <c r="K48" s="147"/>
      <c r="L48" s="147"/>
      <c r="M48" s="151"/>
      <c r="N48" s="146"/>
      <c r="O48" s="146"/>
      <c r="P48" s="146"/>
      <c r="Q48" s="146"/>
      <c r="R48" s="146"/>
      <c r="S48" s="146"/>
      <c r="W48" s="69" t="s">
        <v>132</v>
      </c>
    </row>
    <row r="49" spans="1:23" ht="21" customHeight="1">
      <c r="A49" s="96">
        <v>8</v>
      </c>
      <c r="B49" s="96">
        <v>120</v>
      </c>
      <c r="C49" s="97" t="s">
        <v>53</v>
      </c>
      <c r="D49" s="153" t="s">
        <v>133</v>
      </c>
      <c r="E49" s="153"/>
      <c r="F49" s="154"/>
      <c r="G49" s="88"/>
      <c r="H49" s="99"/>
      <c r="I49" s="88"/>
      <c r="J49" s="100">
        <v>60</v>
      </c>
      <c r="K49" s="91">
        <f aca="true" t="shared" si="1" ref="K49:K60">IF(B49=0,"",(B49*J49))</f>
        <v>7200</v>
      </c>
      <c r="L49" s="91"/>
      <c r="M49" s="155"/>
      <c r="N49" s="156"/>
      <c r="O49" s="156"/>
      <c r="P49" s="156"/>
      <c r="Q49" s="156"/>
      <c r="R49" s="156"/>
      <c r="S49" s="156"/>
      <c r="W49" s="69" t="s">
        <v>134</v>
      </c>
    </row>
    <row r="50" spans="1:23" ht="21" customHeight="1">
      <c r="A50" s="96">
        <v>9</v>
      </c>
      <c r="B50" s="96">
        <v>120</v>
      </c>
      <c r="C50" s="97" t="s">
        <v>53</v>
      </c>
      <c r="D50" s="153" t="s">
        <v>135</v>
      </c>
      <c r="E50" s="153"/>
      <c r="F50" s="154"/>
      <c r="G50" s="88"/>
      <c r="H50" s="99"/>
      <c r="I50" s="88"/>
      <c r="J50" s="100">
        <v>180</v>
      </c>
      <c r="K50" s="91">
        <f t="shared" si="1"/>
        <v>21600</v>
      </c>
      <c r="L50" s="91"/>
      <c r="M50" s="155"/>
      <c r="N50" s="156"/>
      <c r="O50" s="156"/>
      <c r="P50" s="156"/>
      <c r="Q50" s="156"/>
      <c r="R50" s="156"/>
      <c r="S50" s="156"/>
      <c r="W50" s="69" t="s">
        <v>136</v>
      </c>
    </row>
    <row r="51" spans="1:23" ht="21" customHeight="1">
      <c r="A51" s="96"/>
      <c r="B51" s="96"/>
      <c r="C51" s="97"/>
      <c r="D51" s="153" t="s">
        <v>137</v>
      </c>
      <c r="E51" s="153"/>
      <c r="F51" s="154"/>
      <c r="G51" s="88"/>
      <c r="H51" s="99"/>
      <c r="I51" s="88"/>
      <c r="J51" s="100"/>
      <c r="K51" s="91">
        <f t="shared" si="1"/>
      </c>
      <c r="L51" s="91"/>
      <c r="M51" s="155"/>
      <c r="N51" s="156"/>
      <c r="O51" s="156"/>
      <c r="P51" s="156"/>
      <c r="Q51" s="156"/>
      <c r="R51" s="156"/>
      <c r="S51" s="156"/>
      <c r="W51" s="69" t="s">
        <v>138</v>
      </c>
    </row>
    <row r="52" spans="1:23" ht="21" customHeight="1">
      <c r="A52" s="96">
        <v>10</v>
      </c>
      <c r="B52" s="96">
        <v>120</v>
      </c>
      <c r="C52" s="97" t="s">
        <v>53</v>
      </c>
      <c r="D52" s="153" t="s">
        <v>139</v>
      </c>
      <c r="E52" s="153"/>
      <c r="F52" s="99"/>
      <c r="G52" s="88"/>
      <c r="H52" s="99"/>
      <c r="I52" s="88"/>
      <c r="J52" s="100">
        <v>140</v>
      </c>
      <c r="K52" s="91">
        <f t="shared" si="1"/>
        <v>16800</v>
      </c>
      <c r="L52" s="91"/>
      <c r="M52" s="155"/>
      <c r="N52" s="156"/>
      <c r="O52" s="156"/>
      <c r="P52" s="156"/>
      <c r="Q52" s="156"/>
      <c r="R52" s="156"/>
      <c r="S52" s="156"/>
      <c r="W52" s="69" t="s">
        <v>140</v>
      </c>
    </row>
    <row r="53" spans="1:23" ht="21" customHeight="1">
      <c r="A53" s="96"/>
      <c r="B53" s="96"/>
      <c r="C53" s="97"/>
      <c r="D53" s="153" t="s">
        <v>95</v>
      </c>
      <c r="E53" s="153"/>
      <c r="F53" s="99"/>
      <c r="G53" s="88"/>
      <c r="H53" s="99"/>
      <c r="I53" s="88"/>
      <c r="J53" s="157"/>
      <c r="K53" s="91">
        <f t="shared" si="1"/>
      </c>
      <c r="L53" s="91"/>
      <c r="M53" s="155"/>
      <c r="N53" s="156"/>
      <c r="O53" s="156"/>
      <c r="P53" s="156"/>
      <c r="Q53" s="156"/>
      <c r="R53" s="156"/>
      <c r="S53" s="156"/>
      <c r="W53" s="69" t="s">
        <v>141</v>
      </c>
    </row>
    <row r="54" spans="1:23" ht="21" customHeight="1">
      <c r="A54" s="86">
        <v>11</v>
      </c>
      <c r="B54" s="85">
        <v>120</v>
      </c>
      <c r="C54" s="86" t="s">
        <v>53</v>
      </c>
      <c r="D54" s="84" t="s">
        <v>142</v>
      </c>
      <c r="E54" s="84"/>
      <c r="F54" s="87"/>
      <c r="G54" s="88"/>
      <c r="H54" s="89"/>
      <c r="I54" s="88"/>
      <c r="J54" s="90">
        <v>720</v>
      </c>
      <c r="K54" s="91">
        <f t="shared" si="1"/>
        <v>86400</v>
      </c>
      <c r="L54" s="91"/>
      <c r="M54" s="155"/>
      <c r="N54" s="158"/>
      <c r="O54" s="158"/>
      <c r="P54" s="158"/>
      <c r="Q54" s="158"/>
      <c r="R54" s="158"/>
      <c r="S54" s="158"/>
      <c r="W54" s="69" t="s">
        <v>143</v>
      </c>
    </row>
    <row r="55" spans="1:23" ht="21" customHeight="1">
      <c r="A55" s="86"/>
      <c r="B55" s="85"/>
      <c r="C55" s="86"/>
      <c r="D55" s="153" t="s">
        <v>144</v>
      </c>
      <c r="E55" s="153"/>
      <c r="F55" s="87"/>
      <c r="G55" s="88"/>
      <c r="H55" s="89"/>
      <c r="I55" s="88"/>
      <c r="J55" s="90"/>
      <c r="K55" s="91">
        <f t="shared" si="1"/>
      </c>
      <c r="L55" s="91"/>
      <c r="M55" s="155"/>
      <c r="N55" s="156"/>
      <c r="O55" s="156"/>
      <c r="P55" s="156"/>
      <c r="Q55" s="156"/>
      <c r="R55" s="156"/>
      <c r="S55" s="156"/>
      <c r="W55" s="69" t="s">
        <v>145</v>
      </c>
    </row>
    <row r="56" spans="1:23" ht="21" customHeight="1">
      <c r="A56" s="96">
        <v>12</v>
      </c>
      <c r="B56" s="96">
        <v>120</v>
      </c>
      <c r="C56" s="97" t="s">
        <v>53</v>
      </c>
      <c r="D56" s="153" t="s">
        <v>146</v>
      </c>
      <c r="E56" s="153"/>
      <c r="F56" s="99"/>
      <c r="G56" s="88"/>
      <c r="H56" s="99"/>
      <c r="I56" s="88"/>
      <c r="J56" s="100">
        <v>70</v>
      </c>
      <c r="K56" s="91">
        <f>IF(B56=0,"",(B56*J56))</f>
        <v>8400</v>
      </c>
      <c r="L56" s="91"/>
      <c r="M56" s="159"/>
      <c r="N56" s="160"/>
      <c r="O56" s="160"/>
      <c r="P56" s="160"/>
      <c r="Q56" s="160"/>
      <c r="R56" s="160"/>
      <c r="S56" s="160"/>
      <c r="W56" s="69" t="s">
        <v>147</v>
      </c>
    </row>
    <row r="57" spans="1:23" ht="21" customHeight="1">
      <c r="A57" s="96">
        <v>13</v>
      </c>
      <c r="B57" s="96">
        <v>120</v>
      </c>
      <c r="C57" s="97" t="s">
        <v>53</v>
      </c>
      <c r="D57" s="153" t="s">
        <v>148</v>
      </c>
      <c r="E57" s="153"/>
      <c r="F57" s="99"/>
      <c r="G57" s="88"/>
      <c r="H57" s="99"/>
      <c r="I57" s="88"/>
      <c r="J57" s="100">
        <v>70</v>
      </c>
      <c r="K57" s="91">
        <f>IF(B57=0,"",(B57*J57))</f>
        <v>8400</v>
      </c>
      <c r="L57" s="91"/>
      <c r="M57" s="159"/>
      <c r="N57" s="161"/>
      <c r="O57" s="161"/>
      <c r="P57" s="161"/>
      <c r="Q57" s="161"/>
      <c r="R57" s="161"/>
      <c r="S57" s="161"/>
      <c r="W57" s="69" t="s">
        <v>149</v>
      </c>
    </row>
    <row r="58" spans="1:23" ht="21" customHeight="1">
      <c r="A58" s="84">
        <v>14</v>
      </c>
      <c r="B58" s="96">
        <v>120</v>
      </c>
      <c r="C58" s="97" t="s">
        <v>53</v>
      </c>
      <c r="D58" s="84" t="s">
        <v>150</v>
      </c>
      <c r="E58" s="84"/>
      <c r="F58" s="162"/>
      <c r="G58" s="162"/>
      <c r="H58" s="162"/>
      <c r="I58" s="162"/>
      <c r="J58" s="100">
        <v>180</v>
      </c>
      <c r="K58" s="91">
        <f t="shared" si="1"/>
        <v>21600</v>
      </c>
      <c r="L58" s="91"/>
      <c r="M58" s="155"/>
      <c r="N58" s="156"/>
      <c r="O58" s="156"/>
      <c r="P58" s="156"/>
      <c r="Q58" s="156"/>
      <c r="R58" s="156"/>
      <c r="S58" s="156"/>
      <c r="W58" s="69" t="s">
        <v>151</v>
      </c>
    </row>
    <row r="59" spans="1:23" ht="21" customHeight="1">
      <c r="A59" s="84"/>
      <c r="B59" s="96"/>
      <c r="C59" s="97"/>
      <c r="D59" s="153" t="s">
        <v>137</v>
      </c>
      <c r="E59" s="153"/>
      <c r="F59" s="162"/>
      <c r="G59" s="162"/>
      <c r="H59" s="162"/>
      <c r="I59" s="162"/>
      <c r="J59" s="100"/>
      <c r="K59" s="91"/>
      <c r="L59" s="91"/>
      <c r="M59" s="155"/>
      <c r="N59" s="156"/>
      <c r="O59" s="156"/>
      <c r="P59" s="156"/>
      <c r="Q59" s="156"/>
      <c r="R59" s="156"/>
      <c r="S59" s="156"/>
      <c r="W59" s="69"/>
    </row>
    <row r="60" spans="1:23" ht="21" customHeight="1">
      <c r="A60" s="84">
        <v>15</v>
      </c>
      <c r="B60" s="96">
        <v>120</v>
      </c>
      <c r="C60" s="97" t="s">
        <v>53</v>
      </c>
      <c r="D60" s="84" t="s">
        <v>152</v>
      </c>
      <c r="E60" s="84"/>
      <c r="F60" s="162"/>
      <c r="G60" s="162"/>
      <c r="H60" s="162"/>
      <c r="I60" s="162"/>
      <c r="J60" s="100">
        <v>100</v>
      </c>
      <c r="K60" s="91">
        <f t="shared" si="1"/>
        <v>12000</v>
      </c>
      <c r="L60" s="91"/>
      <c r="M60" s="155"/>
      <c r="N60" s="156"/>
      <c r="O60" s="156"/>
      <c r="P60" s="156"/>
      <c r="Q60" s="156"/>
      <c r="R60" s="156"/>
      <c r="S60" s="156"/>
      <c r="W60" s="69" t="s">
        <v>153</v>
      </c>
    </row>
    <row r="61" spans="1:23" ht="21" customHeight="1">
      <c r="A61" s="84"/>
      <c r="B61" s="96"/>
      <c r="C61" s="97"/>
      <c r="D61" s="153" t="s">
        <v>154</v>
      </c>
      <c r="E61" s="153"/>
      <c r="F61" s="162"/>
      <c r="G61" s="162"/>
      <c r="H61" s="162"/>
      <c r="I61" s="162"/>
      <c r="J61" s="100"/>
      <c r="K61" s="91"/>
      <c r="L61" s="91"/>
      <c r="M61" s="155"/>
      <c r="N61" s="156"/>
      <c r="O61" s="156"/>
      <c r="P61" s="156"/>
      <c r="Q61" s="156"/>
      <c r="R61" s="156"/>
      <c r="S61" s="156"/>
      <c r="W61" s="69" t="s">
        <v>155</v>
      </c>
    </row>
    <row r="62" spans="1:23" ht="21" customHeight="1">
      <c r="A62" s="84">
        <v>16</v>
      </c>
      <c r="B62" s="96">
        <v>120</v>
      </c>
      <c r="C62" s="97" t="s">
        <v>53</v>
      </c>
      <c r="D62" s="84" t="s">
        <v>156</v>
      </c>
      <c r="E62" s="84"/>
      <c r="F62" s="162"/>
      <c r="G62" s="162"/>
      <c r="H62" s="162"/>
      <c r="I62" s="162"/>
      <c r="J62" s="100">
        <v>120</v>
      </c>
      <c r="K62" s="91">
        <f>IF(B62=0,"",(B62*J62))</f>
        <v>14400</v>
      </c>
      <c r="L62" s="91"/>
      <c r="M62" s="155"/>
      <c r="N62" s="163"/>
      <c r="O62" s="163"/>
      <c r="P62" s="163"/>
      <c r="Q62" s="163"/>
      <c r="R62" s="163"/>
      <c r="S62" s="163"/>
      <c r="W62" s="69" t="s">
        <v>157</v>
      </c>
    </row>
    <row r="63" spans="1:23" ht="21" customHeight="1">
      <c r="A63" s="84"/>
      <c r="B63" s="96"/>
      <c r="C63" s="97"/>
      <c r="D63" s="84" t="s">
        <v>158</v>
      </c>
      <c r="E63" s="84"/>
      <c r="F63" s="162"/>
      <c r="G63" s="162"/>
      <c r="H63" s="162"/>
      <c r="I63" s="162"/>
      <c r="J63" s="100"/>
      <c r="K63" s="91"/>
      <c r="L63" s="91"/>
      <c r="M63" s="155"/>
      <c r="N63" s="161"/>
      <c r="O63" s="161"/>
      <c r="P63" s="161"/>
      <c r="Q63" s="161"/>
      <c r="R63" s="161"/>
      <c r="S63" s="161"/>
      <c r="W63" s="69" t="s">
        <v>159</v>
      </c>
    </row>
    <row r="64" spans="1:23" ht="21" customHeight="1">
      <c r="A64" s="84">
        <v>17</v>
      </c>
      <c r="B64" s="96">
        <v>120</v>
      </c>
      <c r="C64" s="97" t="s">
        <v>53</v>
      </c>
      <c r="D64" s="84" t="s">
        <v>160</v>
      </c>
      <c r="E64" s="84"/>
      <c r="F64" s="162"/>
      <c r="G64" s="162"/>
      <c r="H64" s="162"/>
      <c r="I64" s="162"/>
      <c r="J64" s="100">
        <v>210</v>
      </c>
      <c r="K64" s="91">
        <f>IF(B64=0,"",(B64*J64))</f>
        <v>25200</v>
      </c>
      <c r="L64" s="91"/>
      <c r="M64" s="155"/>
      <c r="N64" s="161"/>
      <c r="O64" s="161"/>
      <c r="P64" s="161"/>
      <c r="Q64" s="161"/>
      <c r="R64" s="161"/>
      <c r="S64" s="161"/>
      <c r="W64" s="69" t="s">
        <v>161</v>
      </c>
    </row>
    <row r="65" spans="1:23" ht="21" customHeight="1">
      <c r="A65" s="84"/>
      <c r="B65" s="96"/>
      <c r="C65" s="97"/>
      <c r="D65" s="84" t="s">
        <v>162</v>
      </c>
      <c r="E65" s="84"/>
      <c r="F65" s="99"/>
      <c r="G65" s="88"/>
      <c r="H65" s="99"/>
      <c r="I65" s="88"/>
      <c r="J65" s="100"/>
      <c r="K65" s="91"/>
      <c r="L65" s="91"/>
      <c r="M65" s="159"/>
      <c r="N65" s="160"/>
      <c r="O65" s="160"/>
      <c r="P65" s="160"/>
      <c r="Q65" s="160"/>
      <c r="R65" s="160"/>
      <c r="S65" s="160"/>
      <c r="W65" s="69" t="s">
        <v>163</v>
      </c>
    </row>
    <row r="66" spans="1:23" ht="21" customHeight="1">
      <c r="A66" s="84"/>
      <c r="B66" s="96"/>
      <c r="C66" s="97"/>
      <c r="D66" s="153"/>
      <c r="E66" s="153"/>
      <c r="F66" s="99"/>
      <c r="G66" s="88"/>
      <c r="H66" s="99"/>
      <c r="I66" s="88"/>
      <c r="J66" s="100"/>
      <c r="K66" s="91"/>
      <c r="L66" s="91"/>
      <c r="M66" s="159"/>
      <c r="N66" s="160"/>
      <c r="O66" s="160"/>
      <c r="P66" s="160"/>
      <c r="Q66" s="160"/>
      <c r="R66" s="160"/>
      <c r="S66" s="160"/>
      <c r="W66" s="69" t="s">
        <v>164</v>
      </c>
    </row>
    <row r="67" spans="1:19" ht="21" customHeight="1">
      <c r="A67" s="164"/>
      <c r="B67" s="164"/>
      <c r="C67" s="164"/>
      <c r="D67" s="165"/>
      <c r="E67" s="165"/>
      <c r="F67" s="164"/>
      <c r="G67" s="164"/>
      <c r="H67" s="164"/>
      <c r="I67" s="164"/>
      <c r="J67" s="164"/>
      <c r="K67" s="165"/>
      <c r="L67" s="165"/>
      <c r="M67" s="164"/>
      <c r="N67" s="166"/>
      <c r="O67" s="164"/>
      <c r="P67" s="164"/>
      <c r="Q67" s="164"/>
      <c r="R67" s="164"/>
      <c r="S67" s="164"/>
    </row>
    <row r="68" spans="1:19" ht="20.25" customHeight="1">
      <c r="A68" s="164"/>
      <c r="B68" s="164"/>
      <c r="C68" s="164"/>
      <c r="D68" s="165"/>
      <c r="E68" s="165"/>
      <c r="F68" s="164"/>
      <c r="G68" s="164"/>
      <c r="H68" s="164"/>
      <c r="I68" s="164"/>
      <c r="J68" s="164"/>
      <c r="K68" s="165"/>
      <c r="L68" s="165"/>
      <c r="M68" s="164"/>
      <c r="N68" s="166"/>
      <c r="O68" s="164"/>
      <c r="P68" s="164"/>
      <c r="Q68" s="164"/>
      <c r="R68" s="164"/>
      <c r="S68" s="164"/>
    </row>
    <row r="69" spans="1:23" ht="21" customHeight="1">
      <c r="A69" s="96"/>
      <c r="B69" s="96"/>
      <c r="C69" s="97"/>
      <c r="D69" s="153"/>
      <c r="E69" s="153"/>
      <c r="F69" s="99"/>
      <c r="G69" s="88"/>
      <c r="H69" s="99"/>
      <c r="I69" s="88"/>
      <c r="J69" s="157"/>
      <c r="K69" s="91">
        <f>IF(B69=0,"",(B69*J69))</f>
      </c>
      <c r="L69" s="91"/>
      <c r="M69" s="159"/>
      <c r="N69" s="161"/>
      <c r="O69" s="161"/>
      <c r="P69" s="161"/>
      <c r="Q69" s="161"/>
      <c r="R69" s="161"/>
      <c r="S69" s="161"/>
      <c r="W69" s="69" t="s">
        <v>165</v>
      </c>
    </row>
    <row r="70" spans="1:23" ht="21" customHeight="1">
      <c r="A70" s="96"/>
      <c r="B70" s="96"/>
      <c r="C70" s="97"/>
      <c r="D70" s="97"/>
      <c r="E70" s="97"/>
      <c r="F70" s="88"/>
      <c r="G70" s="88"/>
      <c r="H70" s="99"/>
      <c r="I70" s="88"/>
      <c r="J70" s="157"/>
      <c r="K70" s="91">
        <f>IF(B70=0,"",(B70*J70))</f>
      </c>
      <c r="L70" s="91"/>
      <c r="M70" s="159"/>
      <c r="N70" s="161"/>
      <c r="O70" s="161"/>
      <c r="P70" s="161"/>
      <c r="Q70" s="161"/>
      <c r="R70" s="161"/>
      <c r="S70" s="161"/>
      <c r="W70" s="69" t="s">
        <v>166</v>
      </c>
    </row>
    <row r="71" spans="1:23" ht="12.7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8"/>
      <c r="P71" s="167"/>
      <c r="Q71" s="167"/>
      <c r="R71" s="167"/>
      <c r="S71" s="167"/>
      <c r="W71" s="69" t="s">
        <v>167</v>
      </c>
    </row>
    <row r="72" spans="1:23" ht="15" customHeight="1">
      <c r="A72" s="140" t="s">
        <v>128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69"/>
      <c r="P72" s="170" t="s">
        <v>6</v>
      </c>
      <c r="Q72" s="170"/>
      <c r="R72" s="170"/>
      <c r="S72" s="170"/>
      <c r="W72" s="69" t="s">
        <v>168</v>
      </c>
    </row>
    <row r="73" spans="1:23" ht="1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69"/>
      <c r="P73" s="143">
        <f>IF(S46=2,"",(3))</f>
        <v>3</v>
      </c>
      <c r="Q73" s="143"/>
      <c r="R73" s="32" t="s">
        <v>7</v>
      </c>
      <c r="S73" s="171">
        <f>IF(S46=2,"",(S46))</f>
        <v>10</v>
      </c>
      <c r="T73" s="23"/>
      <c r="W73" s="69" t="s">
        <v>169</v>
      </c>
    </row>
    <row r="74" spans="1:23" ht="13.5" customHeight="1">
      <c r="A74" s="145" t="s">
        <v>38</v>
      </c>
      <c r="B74" s="146" t="s">
        <v>39</v>
      </c>
      <c r="C74" s="146" t="s">
        <v>40</v>
      </c>
      <c r="D74" s="146" t="s">
        <v>41</v>
      </c>
      <c r="E74" s="146"/>
      <c r="F74" s="147" t="s">
        <v>42</v>
      </c>
      <c r="G74" s="148" t="s">
        <v>43</v>
      </c>
      <c r="H74" s="149"/>
      <c r="I74" s="150"/>
      <c r="J74" s="151" t="s">
        <v>44</v>
      </c>
      <c r="K74" s="147" t="s">
        <v>45</v>
      </c>
      <c r="L74" s="147"/>
      <c r="M74" s="151" t="s">
        <v>46</v>
      </c>
      <c r="N74" s="146" t="s">
        <v>47</v>
      </c>
      <c r="O74" s="146"/>
      <c r="P74" s="146"/>
      <c r="Q74" s="146"/>
      <c r="R74" s="146"/>
      <c r="S74" s="146"/>
      <c r="W74" s="69" t="s">
        <v>170</v>
      </c>
    </row>
    <row r="75" spans="1:23" ht="12.75">
      <c r="A75" s="145"/>
      <c r="B75" s="146"/>
      <c r="C75" s="146"/>
      <c r="D75" s="146"/>
      <c r="E75" s="146"/>
      <c r="F75" s="147"/>
      <c r="G75" s="148"/>
      <c r="H75" s="149"/>
      <c r="I75" s="152"/>
      <c r="J75" s="151"/>
      <c r="K75" s="147"/>
      <c r="L75" s="147"/>
      <c r="M75" s="151"/>
      <c r="N75" s="146"/>
      <c r="O75" s="146"/>
      <c r="P75" s="146"/>
      <c r="Q75" s="146"/>
      <c r="R75" s="146"/>
      <c r="S75" s="146"/>
      <c r="W75" s="69" t="s">
        <v>171</v>
      </c>
    </row>
    <row r="76" spans="1:23" ht="21" customHeight="1">
      <c r="A76" s="172"/>
      <c r="B76" s="172"/>
      <c r="C76" s="173"/>
      <c r="D76" s="174"/>
      <c r="E76" s="174"/>
      <c r="F76" s="175"/>
      <c r="G76" s="176"/>
      <c r="H76" s="177"/>
      <c r="I76" s="176"/>
      <c r="J76" s="178"/>
      <c r="K76" s="179">
        <f aca="true" t="shared" si="2" ref="K76:K103">IF(B76=0,"",(B76*J76))</f>
      </c>
      <c r="L76" s="179"/>
      <c r="M76" s="159"/>
      <c r="N76" s="180"/>
      <c r="O76" s="180"/>
      <c r="P76" s="180"/>
      <c r="Q76" s="180"/>
      <c r="R76" s="180"/>
      <c r="S76" s="180"/>
      <c r="W76" s="69" t="s">
        <v>172</v>
      </c>
    </row>
    <row r="77" spans="1:23" ht="21" customHeight="1">
      <c r="A77" s="172"/>
      <c r="B77" s="172"/>
      <c r="C77" s="173"/>
      <c r="D77" s="174"/>
      <c r="E77" s="174"/>
      <c r="F77" s="175"/>
      <c r="G77" s="176"/>
      <c r="H77" s="177"/>
      <c r="I77" s="176"/>
      <c r="J77" s="178"/>
      <c r="K77" s="179">
        <f t="shared" si="2"/>
      </c>
      <c r="L77" s="179"/>
      <c r="M77" s="159"/>
      <c r="N77" s="180"/>
      <c r="O77" s="180"/>
      <c r="P77" s="180"/>
      <c r="Q77" s="180"/>
      <c r="R77" s="180"/>
      <c r="S77" s="180"/>
      <c r="W77" s="69" t="s">
        <v>173</v>
      </c>
    </row>
    <row r="78" spans="1:23" ht="21" customHeight="1">
      <c r="A78" s="172"/>
      <c r="B78" s="172"/>
      <c r="C78" s="173"/>
      <c r="D78" s="174"/>
      <c r="E78" s="174"/>
      <c r="F78" s="175"/>
      <c r="G78" s="176"/>
      <c r="H78" s="177"/>
      <c r="I78" s="176"/>
      <c r="J78" s="178"/>
      <c r="K78" s="179">
        <f t="shared" si="2"/>
      </c>
      <c r="L78" s="179"/>
      <c r="M78" s="159"/>
      <c r="N78" s="180"/>
      <c r="O78" s="180"/>
      <c r="P78" s="180"/>
      <c r="Q78" s="180"/>
      <c r="R78" s="180"/>
      <c r="S78" s="180"/>
      <c r="W78" s="69" t="s">
        <v>174</v>
      </c>
    </row>
    <row r="79" spans="1:23" ht="21" customHeight="1">
      <c r="A79" s="172"/>
      <c r="B79" s="172"/>
      <c r="C79" s="173"/>
      <c r="D79" s="174" t="s">
        <v>175</v>
      </c>
      <c r="E79" s="174"/>
      <c r="F79" s="177"/>
      <c r="G79" s="176"/>
      <c r="H79" s="177"/>
      <c r="I79" s="176"/>
      <c r="J79" s="178"/>
      <c r="K79" s="179">
        <f t="shared" si="2"/>
      </c>
      <c r="L79" s="179"/>
      <c r="M79" s="159"/>
      <c r="N79" s="180"/>
      <c r="O79" s="180"/>
      <c r="P79" s="180"/>
      <c r="Q79" s="180"/>
      <c r="R79" s="180"/>
      <c r="S79" s="180"/>
      <c r="W79" s="69" t="s">
        <v>176</v>
      </c>
    </row>
    <row r="80" spans="1:23" ht="21" customHeight="1">
      <c r="A80" s="172"/>
      <c r="B80" s="172"/>
      <c r="C80" s="173"/>
      <c r="D80" s="174" t="s">
        <v>177</v>
      </c>
      <c r="E80" s="174"/>
      <c r="F80" s="177"/>
      <c r="G80" s="176"/>
      <c r="H80" s="177"/>
      <c r="I80" s="176"/>
      <c r="J80" s="178"/>
      <c r="K80" s="179">
        <f t="shared" si="2"/>
      </c>
      <c r="L80" s="179"/>
      <c r="M80" s="159"/>
      <c r="N80" s="180"/>
      <c r="O80" s="180"/>
      <c r="P80" s="180"/>
      <c r="Q80" s="180"/>
      <c r="R80" s="180"/>
      <c r="S80" s="180"/>
      <c r="W80" s="69" t="s">
        <v>178</v>
      </c>
    </row>
    <row r="81" spans="1:23" ht="21" customHeight="1">
      <c r="A81" s="172"/>
      <c r="B81" s="172"/>
      <c r="C81" s="173"/>
      <c r="D81" s="174"/>
      <c r="E81" s="174"/>
      <c r="F81" s="177"/>
      <c r="G81" s="176"/>
      <c r="H81" s="177"/>
      <c r="I81" s="176"/>
      <c r="J81" s="178"/>
      <c r="K81" s="179">
        <f t="shared" si="2"/>
      </c>
      <c r="L81" s="179"/>
      <c r="M81" s="159"/>
      <c r="N81" s="158"/>
      <c r="O81" s="158"/>
      <c r="P81" s="158"/>
      <c r="Q81" s="158"/>
      <c r="R81" s="158"/>
      <c r="S81" s="158"/>
      <c r="W81" s="69" t="s">
        <v>179</v>
      </c>
    </row>
    <row r="82" spans="1:23" ht="21" customHeight="1">
      <c r="A82" s="172"/>
      <c r="B82" s="172"/>
      <c r="C82" s="173"/>
      <c r="D82" s="174"/>
      <c r="E82" s="174"/>
      <c r="F82" s="177"/>
      <c r="G82" s="176"/>
      <c r="H82" s="177"/>
      <c r="I82" s="176"/>
      <c r="J82" s="178"/>
      <c r="K82" s="179">
        <f t="shared" si="2"/>
      </c>
      <c r="L82" s="179"/>
      <c r="M82" s="159"/>
      <c r="N82" s="180"/>
      <c r="O82" s="180"/>
      <c r="P82" s="180"/>
      <c r="Q82" s="180"/>
      <c r="R82" s="180"/>
      <c r="S82" s="180"/>
      <c r="W82" s="69" t="s">
        <v>180</v>
      </c>
    </row>
    <row r="83" spans="1:23" ht="21" customHeight="1">
      <c r="A83" s="172"/>
      <c r="B83" s="172"/>
      <c r="C83" s="173"/>
      <c r="D83" s="174"/>
      <c r="E83" s="174"/>
      <c r="F83" s="177"/>
      <c r="G83" s="176"/>
      <c r="H83" s="177"/>
      <c r="I83" s="176"/>
      <c r="J83" s="178"/>
      <c r="K83" s="179">
        <f t="shared" si="2"/>
      </c>
      <c r="L83" s="179"/>
      <c r="M83" s="159"/>
      <c r="N83" s="180"/>
      <c r="O83" s="180"/>
      <c r="P83" s="180"/>
      <c r="Q83" s="180"/>
      <c r="R83" s="180"/>
      <c r="S83" s="180"/>
      <c r="W83" s="69" t="s">
        <v>181</v>
      </c>
    </row>
    <row r="84" spans="1:23" ht="21" customHeight="1">
      <c r="A84" s="172"/>
      <c r="B84" s="172"/>
      <c r="C84" s="173"/>
      <c r="D84" s="174"/>
      <c r="E84" s="174"/>
      <c r="F84" s="177"/>
      <c r="G84" s="176"/>
      <c r="H84" s="177"/>
      <c r="I84" s="176"/>
      <c r="J84" s="178"/>
      <c r="K84" s="179">
        <f t="shared" si="2"/>
      </c>
      <c r="L84" s="179"/>
      <c r="M84" s="159"/>
      <c r="N84" s="180"/>
      <c r="O84" s="180"/>
      <c r="P84" s="180"/>
      <c r="Q84" s="180"/>
      <c r="R84" s="180"/>
      <c r="S84" s="180"/>
      <c r="W84" s="69" t="s">
        <v>182</v>
      </c>
    </row>
    <row r="85" spans="1:23" ht="21" customHeight="1">
      <c r="A85" s="172"/>
      <c r="B85" s="172"/>
      <c r="C85" s="173"/>
      <c r="D85" s="174"/>
      <c r="E85" s="174"/>
      <c r="F85" s="177"/>
      <c r="G85" s="176"/>
      <c r="H85" s="177"/>
      <c r="I85" s="176"/>
      <c r="J85" s="178"/>
      <c r="K85" s="179">
        <f t="shared" si="2"/>
      </c>
      <c r="L85" s="179"/>
      <c r="M85" s="159"/>
      <c r="N85" s="180"/>
      <c r="O85" s="180"/>
      <c r="P85" s="180"/>
      <c r="Q85" s="180"/>
      <c r="R85" s="180"/>
      <c r="S85" s="180"/>
      <c r="W85" s="69" t="s">
        <v>183</v>
      </c>
    </row>
    <row r="86" spans="1:23" ht="21" customHeight="1">
      <c r="A86" s="172"/>
      <c r="B86" s="172"/>
      <c r="C86" s="173"/>
      <c r="D86" s="174"/>
      <c r="E86" s="174"/>
      <c r="F86" s="177"/>
      <c r="G86" s="176"/>
      <c r="H86" s="177"/>
      <c r="I86" s="176"/>
      <c r="J86" s="178"/>
      <c r="K86" s="179">
        <f t="shared" si="2"/>
      </c>
      <c r="L86" s="179"/>
      <c r="M86" s="159"/>
      <c r="N86" s="180"/>
      <c r="O86" s="180"/>
      <c r="P86" s="180"/>
      <c r="Q86" s="180"/>
      <c r="R86" s="180"/>
      <c r="S86" s="180"/>
      <c r="W86" s="69" t="s">
        <v>184</v>
      </c>
    </row>
    <row r="87" spans="1:23" ht="21" customHeight="1">
      <c r="A87" s="172"/>
      <c r="B87" s="172"/>
      <c r="C87" s="173"/>
      <c r="D87" s="174"/>
      <c r="E87" s="174"/>
      <c r="F87" s="177"/>
      <c r="G87" s="176"/>
      <c r="H87" s="177"/>
      <c r="I87" s="176"/>
      <c r="J87" s="178"/>
      <c r="K87" s="179">
        <f t="shared" si="2"/>
      </c>
      <c r="L87" s="179"/>
      <c r="M87" s="159"/>
      <c r="N87" s="160"/>
      <c r="O87" s="160"/>
      <c r="P87" s="160"/>
      <c r="Q87" s="160"/>
      <c r="R87" s="160"/>
      <c r="S87" s="160"/>
      <c r="W87" s="69" t="s">
        <v>185</v>
      </c>
    </row>
    <row r="88" spans="1:23" ht="21" customHeight="1">
      <c r="A88" s="172"/>
      <c r="B88" s="172"/>
      <c r="C88" s="173"/>
      <c r="D88" s="174"/>
      <c r="E88" s="174"/>
      <c r="F88" s="177"/>
      <c r="G88" s="176"/>
      <c r="H88" s="177"/>
      <c r="I88" s="176"/>
      <c r="J88" s="178"/>
      <c r="K88" s="179">
        <f t="shared" si="2"/>
      </c>
      <c r="L88" s="179"/>
      <c r="M88" s="159"/>
      <c r="N88" s="180"/>
      <c r="O88" s="180"/>
      <c r="P88" s="180"/>
      <c r="Q88" s="180"/>
      <c r="R88" s="180"/>
      <c r="S88" s="180"/>
      <c r="W88" s="69" t="s">
        <v>186</v>
      </c>
    </row>
    <row r="89" spans="1:23" ht="21" customHeight="1">
      <c r="A89" s="172"/>
      <c r="B89" s="172"/>
      <c r="C89" s="173"/>
      <c r="D89" s="174"/>
      <c r="E89" s="174"/>
      <c r="F89" s="177"/>
      <c r="G89" s="176"/>
      <c r="H89" s="177"/>
      <c r="I89" s="176"/>
      <c r="J89" s="178"/>
      <c r="K89" s="179">
        <f t="shared" si="2"/>
      </c>
      <c r="L89" s="179"/>
      <c r="M89" s="159"/>
      <c r="N89" s="180"/>
      <c r="O89" s="180"/>
      <c r="P89" s="180"/>
      <c r="Q89" s="180"/>
      <c r="R89" s="180"/>
      <c r="S89" s="180"/>
      <c r="W89" s="69" t="s">
        <v>187</v>
      </c>
    </row>
    <row r="90" spans="1:23" ht="21" customHeight="1">
      <c r="A90" s="172"/>
      <c r="B90" s="172"/>
      <c r="C90" s="173"/>
      <c r="D90" s="174"/>
      <c r="E90" s="174"/>
      <c r="F90" s="177"/>
      <c r="G90" s="176"/>
      <c r="H90" s="177"/>
      <c r="I90" s="176"/>
      <c r="J90" s="178"/>
      <c r="K90" s="179">
        <f t="shared" si="2"/>
      </c>
      <c r="L90" s="179"/>
      <c r="M90" s="159"/>
      <c r="N90" s="180"/>
      <c r="O90" s="180"/>
      <c r="P90" s="180"/>
      <c r="Q90" s="180"/>
      <c r="R90" s="180"/>
      <c r="S90" s="180"/>
      <c r="W90" s="69" t="s">
        <v>188</v>
      </c>
    </row>
    <row r="91" spans="1:23" ht="21" customHeight="1">
      <c r="A91" s="172"/>
      <c r="B91" s="172"/>
      <c r="C91" s="173"/>
      <c r="D91" s="174"/>
      <c r="E91" s="174"/>
      <c r="F91" s="177"/>
      <c r="G91" s="176"/>
      <c r="H91" s="177"/>
      <c r="I91" s="176"/>
      <c r="J91" s="178"/>
      <c r="K91" s="179">
        <f t="shared" si="2"/>
      </c>
      <c r="L91" s="179"/>
      <c r="M91" s="159"/>
      <c r="N91" s="180"/>
      <c r="O91" s="180"/>
      <c r="P91" s="180"/>
      <c r="Q91" s="180"/>
      <c r="R91" s="180"/>
      <c r="S91" s="180"/>
      <c r="W91" s="69" t="s">
        <v>189</v>
      </c>
    </row>
    <row r="92" spans="1:23" ht="21" customHeight="1">
      <c r="A92" s="172"/>
      <c r="B92" s="172"/>
      <c r="C92" s="173"/>
      <c r="D92" s="174"/>
      <c r="E92" s="174"/>
      <c r="F92" s="177"/>
      <c r="G92" s="176"/>
      <c r="H92" s="177"/>
      <c r="I92" s="176"/>
      <c r="J92" s="178"/>
      <c r="K92" s="179">
        <f t="shared" si="2"/>
      </c>
      <c r="L92" s="179"/>
      <c r="M92" s="159"/>
      <c r="N92" s="180"/>
      <c r="O92" s="180"/>
      <c r="P92" s="180"/>
      <c r="Q92" s="180"/>
      <c r="R92" s="180"/>
      <c r="S92" s="180"/>
      <c r="W92" s="69" t="s">
        <v>190</v>
      </c>
    </row>
    <row r="93" spans="1:23" ht="21" customHeight="1">
      <c r="A93" s="172"/>
      <c r="B93" s="172"/>
      <c r="C93" s="173"/>
      <c r="D93" s="174"/>
      <c r="E93" s="174"/>
      <c r="F93" s="177"/>
      <c r="G93" s="176"/>
      <c r="H93" s="177"/>
      <c r="I93" s="176"/>
      <c r="J93" s="178"/>
      <c r="K93" s="179">
        <f t="shared" si="2"/>
      </c>
      <c r="L93" s="179"/>
      <c r="M93" s="159"/>
      <c r="N93" s="180"/>
      <c r="O93" s="180"/>
      <c r="P93" s="180"/>
      <c r="Q93" s="180"/>
      <c r="R93" s="180"/>
      <c r="S93" s="180"/>
      <c r="W93" s="69" t="s">
        <v>191</v>
      </c>
    </row>
    <row r="94" spans="1:23" ht="21" customHeight="1">
      <c r="A94" s="172"/>
      <c r="B94" s="172"/>
      <c r="C94" s="173"/>
      <c r="D94" s="174"/>
      <c r="E94" s="174"/>
      <c r="F94" s="177"/>
      <c r="G94" s="176"/>
      <c r="H94" s="177"/>
      <c r="I94" s="176"/>
      <c r="J94" s="178"/>
      <c r="K94" s="179">
        <f t="shared" si="2"/>
      </c>
      <c r="L94" s="179"/>
      <c r="M94" s="159"/>
      <c r="N94" s="180"/>
      <c r="O94" s="180"/>
      <c r="P94" s="180"/>
      <c r="Q94" s="180"/>
      <c r="R94" s="180"/>
      <c r="S94" s="180"/>
      <c r="W94" s="69" t="s">
        <v>192</v>
      </c>
    </row>
    <row r="95" spans="1:23" ht="21" customHeight="1">
      <c r="A95" s="172"/>
      <c r="B95" s="172"/>
      <c r="C95" s="173"/>
      <c r="D95" s="174"/>
      <c r="E95" s="174"/>
      <c r="F95" s="177"/>
      <c r="G95" s="176"/>
      <c r="H95" s="177"/>
      <c r="I95" s="176"/>
      <c r="J95" s="178"/>
      <c r="K95" s="179">
        <f t="shared" si="2"/>
      </c>
      <c r="L95" s="179"/>
      <c r="M95" s="159"/>
      <c r="N95" s="163"/>
      <c r="O95" s="163"/>
      <c r="P95" s="163"/>
      <c r="Q95" s="163"/>
      <c r="R95" s="163"/>
      <c r="S95" s="163"/>
      <c r="W95" s="69" t="s">
        <v>193</v>
      </c>
    </row>
    <row r="96" spans="1:23" ht="21" customHeight="1">
      <c r="A96" s="172"/>
      <c r="B96" s="172"/>
      <c r="C96" s="173"/>
      <c r="D96" s="174"/>
      <c r="E96" s="174"/>
      <c r="F96" s="177"/>
      <c r="G96" s="176"/>
      <c r="H96" s="177"/>
      <c r="I96" s="176"/>
      <c r="J96" s="178"/>
      <c r="K96" s="179">
        <f t="shared" si="2"/>
      </c>
      <c r="L96" s="179"/>
      <c r="M96" s="159"/>
      <c r="N96" s="160"/>
      <c r="O96" s="160"/>
      <c r="P96" s="160"/>
      <c r="Q96" s="160"/>
      <c r="R96" s="160"/>
      <c r="S96" s="160"/>
      <c r="W96" s="69" t="s">
        <v>194</v>
      </c>
    </row>
    <row r="97" spans="1:23" ht="21" customHeight="1">
      <c r="A97" s="172"/>
      <c r="B97" s="172"/>
      <c r="C97" s="173"/>
      <c r="D97" s="174"/>
      <c r="E97" s="174"/>
      <c r="F97" s="177"/>
      <c r="G97" s="176"/>
      <c r="H97" s="177"/>
      <c r="I97" s="176"/>
      <c r="J97" s="178"/>
      <c r="K97" s="179">
        <f t="shared" si="2"/>
      </c>
      <c r="L97" s="179"/>
      <c r="M97" s="159"/>
      <c r="N97" s="160"/>
      <c r="O97" s="160"/>
      <c r="P97" s="160"/>
      <c r="Q97" s="160"/>
      <c r="R97" s="160"/>
      <c r="S97" s="160"/>
      <c r="W97" s="69" t="s">
        <v>195</v>
      </c>
    </row>
    <row r="98" spans="1:23" ht="21" customHeight="1">
      <c r="A98" s="172"/>
      <c r="B98" s="172"/>
      <c r="C98" s="173"/>
      <c r="D98" s="174"/>
      <c r="E98" s="174"/>
      <c r="F98" s="177"/>
      <c r="G98" s="176"/>
      <c r="H98" s="177"/>
      <c r="I98" s="176"/>
      <c r="J98" s="178"/>
      <c r="K98" s="179">
        <f t="shared" si="2"/>
      </c>
      <c r="L98" s="179"/>
      <c r="M98" s="159"/>
      <c r="N98" s="160"/>
      <c r="O98" s="160"/>
      <c r="P98" s="160"/>
      <c r="Q98" s="160"/>
      <c r="R98" s="160"/>
      <c r="S98" s="160"/>
      <c r="W98" s="69" t="s">
        <v>196</v>
      </c>
    </row>
    <row r="99" spans="1:23" ht="21" customHeight="1">
      <c r="A99" s="172"/>
      <c r="B99" s="172"/>
      <c r="C99" s="173"/>
      <c r="D99" s="174"/>
      <c r="E99" s="174"/>
      <c r="F99" s="177"/>
      <c r="G99" s="176"/>
      <c r="H99" s="177"/>
      <c r="I99" s="176"/>
      <c r="J99" s="178"/>
      <c r="K99" s="179">
        <f t="shared" si="2"/>
      </c>
      <c r="L99" s="179"/>
      <c r="M99" s="159"/>
      <c r="N99" s="160"/>
      <c r="O99" s="160"/>
      <c r="P99" s="160"/>
      <c r="Q99" s="160"/>
      <c r="R99" s="160"/>
      <c r="S99" s="160"/>
      <c r="W99" s="69" t="s">
        <v>197</v>
      </c>
    </row>
    <row r="100" spans="1:23" ht="21" customHeight="1">
      <c r="A100" s="172"/>
      <c r="B100" s="172"/>
      <c r="C100" s="173"/>
      <c r="D100" s="174"/>
      <c r="E100" s="174"/>
      <c r="F100" s="177"/>
      <c r="G100" s="176"/>
      <c r="H100" s="177"/>
      <c r="I100" s="176"/>
      <c r="J100" s="178"/>
      <c r="K100" s="179">
        <f t="shared" si="2"/>
      </c>
      <c r="L100" s="179"/>
      <c r="M100" s="159"/>
      <c r="N100" s="160"/>
      <c r="O100" s="160"/>
      <c r="P100" s="160"/>
      <c r="Q100" s="160"/>
      <c r="R100" s="160"/>
      <c r="S100" s="160"/>
      <c r="W100" s="69" t="s">
        <v>198</v>
      </c>
    </row>
    <row r="101" spans="1:23" ht="21" customHeight="1">
      <c r="A101" s="172"/>
      <c r="B101" s="172"/>
      <c r="C101" s="173"/>
      <c r="D101" s="174"/>
      <c r="E101" s="174"/>
      <c r="F101" s="177"/>
      <c r="G101" s="176"/>
      <c r="H101" s="177"/>
      <c r="I101" s="176"/>
      <c r="J101" s="178"/>
      <c r="K101" s="179">
        <f t="shared" si="2"/>
      </c>
      <c r="L101" s="179"/>
      <c r="M101" s="159"/>
      <c r="N101" s="161"/>
      <c r="O101" s="161"/>
      <c r="P101" s="161"/>
      <c r="Q101" s="161"/>
      <c r="R101" s="161"/>
      <c r="S101" s="161"/>
      <c r="W101" s="69" t="s">
        <v>199</v>
      </c>
    </row>
    <row r="102" spans="1:23" ht="21" customHeight="1">
      <c r="A102" s="172"/>
      <c r="B102" s="172"/>
      <c r="C102" s="173"/>
      <c r="D102" s="174"/>
      <c r="E102" s="174"/>
      <c r="F102" s="177"/>
      <c r="G102" s="176"/>
      <c r="H102" s="177"/>
      <c r="I102" s="176"/>
      <c r="J102" s="178"/>
      <c r="K102" s="179">
        <f t="shared" si="2"/>
      </c>
      <c r="L102" s="179"/>
      <c r="M102" s="159"/>
      <c r="N102" s="161"/>
      <c r="O102" s="161"/>
      <c r="P102" s="161"/>
      <c r="Q102" s="161"/>
      <c r="R102" s="161"/>
      <c r="S102" s="161"/>
      <c r="W102" s="69" t="s">
        <v>200</v>
      </c>
    </row>
    <row r="103" spans="1:23" ht="21" customHeight="1">
      <c r="A103" s="172"/>
      <c r="B103" s="172"/>
      <c r="C103" s="173"/>
      <c r="D103" s="173"/>
      <c r="E103" s="173"/>
      <c r="F103" s="176"/>
      <c r="G103" s="176"/>
      <c r="H103" s="177"/>
      <c r="I103" s="176"/>
      <c r="J103" s="178"/>
      <c r="K103" s="179">
        <f t="shared" si="2"/>
      </c>
      <c r="L103" s="179"/>
      <c r="M103" s="159"/>
      <c r="N103" s="161"/>
      <c r="O103" s="161"/>
      <c r="P103" s="161"/>
      <c r="Q103" s="161"/>
      <c r="R103" s="161"/>
      <c r="S103" s="161"/>
      <c r="W103" s="69" t="s">
        <v>201</v>
      </c>
    </row>
    <row r="104" spans="1:23" ht="21.7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8"/>
      <c r="P104" s="167"/>
      <c r="Q104" s="167"/>
      <c r="R104" s="167"/>
      <c r="S104" s="167"/>
      <c r="W104" s="69" t="s">
        <v>202</v>
      </c>
    </row>
    <row r="105" spans="1:23" ht="15" customHeight="1">
      <c r="A105" s="140" t="s">
        <v>128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81"/>
      <c r="P105" s="170" t="s">
        <v>6</v>
      </c>
      <c r="Q105" s="170"/>
      <c r="R105" s="170"/>
      <c r="S105" s="170"/>
      <c r="W105" s="69" t="s">
        <v>203</v>
      </c>
    </row>
    <row r="106" spans="1:23" ht="15" customHeight="1">
      <c r="A106" s="140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82"/>
      <c r="P106" s="143">
        <f>IF(S73=3,"",(4))</f>
        <v>4</v>
      </c>
      <c r="Q106" s="143"/>
      <c r="R106" s="32" t="s">
        <v>7</v>
      </c>
      <c r="S106" s="171">
        <f>IF(S73=3,"",(S73))</f>
        <v>10</v>
      </c>
      <c r="T106" s="23"/>
      <c r="W106" s="69" t="s">
        <v>204</v>
      </c>
    </row>
    <row r="107" spans="1:23" ht="13.5" customHeight="1">
      <c r="A107" s="145" t="s">
        <v>38</v>
      </c>
      <c r="B107" s="146" t="s">
        <v>39</v>
      </c>
      <c r="C107" s="146" t="s">
        <v>40</v>
      </c>
      <c r="D107" s="146" t="s">
        <v>41</v>
      </c>
      <c r="E107" s="146"/>
      <c r="F107" s="147" t="s">
        <v>42</v>
      </c>
      <c r="G107" s="148" t="s">
        <v>43</v>
      </c>
      <c r="H107" s="149"/>
      <c r="I107" s="150"/>
      <c r="J107" s="151" t="s">
        <v>44</v>
      </c>
      <c r="K107" s="147" t="s">
        <v>45</v>
      </c>
      <c r="L107" s="147"/>
      <c r="M107" s="151" t="s">
        <v>46</v>
      </c>
      <c r="N107" s="146" t="s">
        <v>47</v>
      </c>
      <c r="O107" s="146"/>
      <c r="P107" s="146"/>
      <c r="Q107" s="146"/>
      <c r="R107" s="146"/>
      <c r="S107" s="146"/>
      <c r="W107" s="69" t="s">
        <v>205</v>
      </c>
    </row>
    <row r="108" spans="1:23" ht="12.75">
      <c r="A108" s="145"/>
      <c r="B108" s="146"/>
      <c r="C108" s="146"/>
      <c r="D108" s="146"/>
      <c r="E108" s="146"/>
      <c r="F108" s="147"/>
      <c r="G108" s="148"/>
      <c r="H108" s="149"/>
      <c r="I108" s="152"/>
      <c r="J108" s="151"/>
      <c r="K108" s="147"/>
      <c r="L108" s="147"/>
      <c r="M108" s="151"/>
      <c r="N108" s="146"/>
      <c r="O108" s="146"/>
      <c r="P108" s="146"/>
      <c r="Q108" s="146"/>
      <c r="R108" s="146"/>
      <c r="S108" s="146"/>
      <c r="W108" s="183"/>
    </row>
    <row r="109" spans="1:23" ht="21" customHeight="1">
      <c r="A109" s="172"/>
      <c r="B109" s="172"/>
      <c r="C109" s="173"/>
      <c r="D109" s="174"/>
      <c r="E109" s="174"/>
      <c r="F109" s="175"/>
      <c r="G109" s="176"/>
      <c r="H109" s="177"/>
      <c r="I109" s="176"/>
      <c r="J109" s="178"/>
      <c r="K109" s="179">
        <f aca="true" t="shared" si="3" ref="K109:K136">IF(B109=0,"",(B109*J109))</f>
      </c>
      <c r="L109" s="179"/>
      <c r="M109" s="159"/>
      <c r="N109" s="180"/>
      <c r="O109" s="180"/>
      <c r="P109" s="180"/>
      <c r="Q109" s="180"/>
      <c r="R109" s="180"/>
      <c r="S109" s="180"/>
      <c r="W109" s="183"/>
    </row>
    <row r="110" spans="1:23" ht="21" customHeight="1">
      <c r="A110" s="172"/>
      <c r="B110" s="172"/>
      <c r="C110" s="173"/>
      <c r="D110" s="174"/>
      <c r="E110" s="174"/>
      <c r="F110" s="175"/>
      <c r="G110" s="176"/>
      <c r="H110" s="177"/>
      <c r="I110" s="176"/>
      <c r="J110" s="178"/>
      <c r="K110" s="179">
        <f t="shared" si="3"/>
      </c>
      <c r="L110" s="179"/>
      <c r="M110" s="159"/>
      <c r="N110" s="180"/>
      <c r="O110" s="180"/>
      <c r="P110" s="180"/>
      <c r="Q110" s="180"/>
      <c r="R110" s="180"/>
      <c r="S110" s="180"/>
      <c r="W110" s="183"/>
    </row>
    <row r="111" spans="1:23" ht="21" customHeight="1">
      <c r="A111" s="172"/>
      <c r="B111" s="172"/>
      <c r="C111" s="173"/>
      <c r="D111" s="174"/>
      <c r="E111" s="174"/>
      <c r="F111" s="175"/>
      <c r="G111" s="176"/>
      <c r="H111" s="177"/>
      <c r="I111" s="176"/>
      <c r="J111" s="178"/>
      <c r="K111" s="179">
        <f t="shared" si="3"/>
      </c>
      <c r="L111" s="179"/>
      <c r="M111" s="159"/>
      <c r="N111" s="180"/>
      <c r="O111" s="180"/>
      <c r="P111" s="180"/>
      <c r="Q111" s="180"/>
      <c r="R111" s="180"/>
      <c r="S111" s="180"/>
      <c r="W111" s="183"/>
    </row>
    <row r="112" spans="1:23" ht="21" customHeight="1">
      <c r="A112" s="172"/>
      <c r="B112" s="172"/>
      <c r="C112" s="173"/>
      <c r="D112" s="174"/>
      <c r="E112" s="174"/>
      <c r="F112" s="177"/>
      <c r="G112" s="176"/>
      <c r="H112" s="177"/>
      <c r="I112" s="176"/>
      <c r="J112" s="178"/>
      <c r="K112" s="179">
        <f t="shared" si="3"/>
      </c>
      <c r="L112" s="179"/>
      <c r="M112" s="159"/>
      <c r="N112" s="180"/>
      <c r="O112" s="180"/>
      <c r="P112" s="180"/>
      <c r="Q112" s="180"/>
      <c r="R112" s="180"/>
      <c r="S112" s="180"/>
      <c r="W112" s="183"/>
    </row>
    <row r="113" spans="1:23" ht="21" customHeight="1">
      <c r="A113" s="172"/>
      <c r="B113" s="172"/>
      <c r="C113" s="173"/>
      <c r="D113" s="174"/>
      <c r="E113" s="174"/>
      <c r="F113" s="177"/>
      <c r="G113" s="176"/>
      <c r="H113" s="177"/>
      <c r="I113" s="176"/>
      <c r="J113" s="178"/>
      <c r="K113" s="179">
        <f t="shared" si="3"/>
      </c>
      <c r="L113" s="179"/>
      <c r="M113" s="159"/>
      <c r="N113" s="180"/>
      <c r="O113" s="180"/>
      <c r="P113" s="180"/>
      <c r="Q113" s="180"/>
      <c r="R113" s="180"/>
      <c r="S113" s="180"/>
      <c r="W113" s="183"/>
    </row>
    <row r="114" spans="1:23" ht="21" customHeight="1">
      <c r="A114" s="172"/>
      <c r="B114" s="172"/>
      <c r="C114" s="173"/>
      <c r="D114" s="174"/>
      <c r="E114" s="174"/>
      <c r="F114" s="177"/>
      <c r="G114" s="176"/>
      <c r="H114" s="177"/>
      <c r="I114" s="176"/>
      <c r="J114" s="178"/>
      <c r="K114" s="179">
        <f t="shared" si="3"/>
      </c>
      <c r="L114" s="179"/>
      <c r="M114" s="159"/>
      <c r="N114" s="158"/>
      <c r="O114" s="158"/>
      <c r="P114" s="158"/>
      <c r="Q114" s="158"/>
      <c r="R114" s="158"/>
      <c r="S114" s="158"/>
      <c r="W114" s="183"/>
    </row>
    <row r="115" spans="1:23" ht="21" customHeight="1">
      <c r="A115" s="172"/>
      <c r="B115" s="172"/>
      <c r="C115" s="173"/>
      <c r="D115" s="174"/>
      <c r="E115" s="174"/>
      <c r="F115" s="177"/>
      <c r="G115" s="176"/>
      <c r="H115" s="177"/>
      <c r="I115" s="176"/>
      <c r="J115" s="178"/>
      <c r="K115" s="179">
        <f t="shared" si="3"/>
      </c>
      <c r="L115" s="179"/>
      <c r="M115" s="159"/>
      <c r="N115" s="180"/>
      <c r="O115" s="180"/>
      <c r="P115" s="180"/>
      <c r="Q115" s="180"/>
      <c r="R115" s="180"/>
      <c r="S115" s="180"/>
      <c r="W115" s="183"/>
    </row>
    <row r="116" spans="1:23" ht="21" customHeight="1">
      <c r="A116" s="172"/>
      <c r="B116" s="172"/>
      <c r="C116" s="173"/>
      <c r="D116" s="174"/>
      <c r="E116" s="174"/>
      <c r="F116" s="177"/>
      <c r="G116" s="176"/>
      <c r="H116" s="177"/>
      <c r="I116" s="176"/>
      <c r="J116" s="178"/>
      <c r="K116" s="179">
        <f t="shared" si="3"/>
      </c>
      <c r="L116" s="179"/>
      <c r="M116" s="159"/>
      <c r="N116" s="180"/>
      <c r="O116" s="180"/>
      <c r="P116" s="180"/>
      <c r="Q116" s="180"/>
      <c r="R116" s="180"/>
      <c r="S116" s="180"/>
      <c r="W116" s="183"/>
    </row>
    <row r="117" spans="1:23" ht="21" customHeight="1">
      <c r="A117" s="172"/>
      <c r="B117" s="172"/>
      <c r="C117" s="173"/>
      <c r="D117" s="174"/>
      <c r="E117" s="174"/>
      <c r="F117" s="177"/>
      <c r="G117" s="176"/>
      <c r="H117" s="177"/>
      <c r="I117" s="176"/>
      <c r="J117" s="178"/>
      <c r="K117" s="179">
        <f t="shared" si="3"/>
      </c>
      <c r="L117" s="179"/>
      <c r="M117" s="159"/>
      <c r="N117" s="180"/>
      <c r="O117" s="180"/>
      <c r="P117" s="180"/>
      <c r="Q117" s="180"/>
      <c r="R117" s="180"/>
      <c r="S117" s="180"/>
      <c r="W117" s="183"/>
    </row>
    <row r="118" spans="1:23" ht="21" customHeight="1">
      <c r="A118" s="172"/>
      <c r="B118" s="172"/>
      <c r="C118" s="173"/>
      <c r="D118" s="174"/>
      <c r="E118" s="174"/>
      <c r="F118" s="177"/>
      <c r="G118" s="176"/>
      <c r="H118" s="177"/>
      <c r="I118" s="176"/>
      <c r="J118" s="178"/>
      <c r="K118" s="179">
        <f t="shared" si="3"/>
      </c>
      <c r="L118" s="179"/>
      <c r="M118" s="159"/>
      <c r="N118" s="180"/>
      <c r="O118" s="180"/>
      <c r="P118" s="180"/>
      <c r="Q118" s="180"/>
      <c r="R118" s="180"/>
      <c r="S118" s="180"/>
      <c r="W118" s="183"/>
    </row>
    <row r="119" spans="1:23" ht="21" customHeight="1">
      <c r="A119" s="172"/>
      <c r="B119" s="172"/>
      <c r="C119" s="173"/>
      <c r="D119" s="174"/>
      <c r="E119" s="174"/>
      <c r="F119" s="177"/>
      <c r="G119" s="176"/>
      <c r="H119" s="177"/>
      <c r="I119" s="176"/>
      <c r="J119" s="178"/>
      <c r="K119" s="179">
        <f t="shared" si="3"/>
      </c>
      <c r="L119" s="179"/>
      <c r="M119" s="159"/>
      <c r="N119" s="180"/>
      <c r="O119" s="180"/>
      <c r="P119" s="180"/>
      <c r="Q119" s="180"/>
      <c r="R119" s="180"/>
      <c r="S119" s="180"/>
      <c r="W119" s="183"/>
    </row>
    <row r="120" spans="1:23" ht="21" customHeight="1">
      <c r="A120" s="172"/>
      <c r="B120" s="172"/>
      <c r="C120" s="173"/>
      <c r="D120" s="174"/>
      <c r="E120" s="174"/>
      <c r="F120" s="177"/>
      <c r="G120" s="176"/>
      <c r="H120" s="177"/>
      <c r="I120" s="176"/>
      <c r="J120" s="178"/>
      <c r="K120" s="179">
        <f t="shared" si="3"/>
      </c>
      <c r="L120" s="179"/>
      <c r="M120" s="159"/>
      <c r="N120" s="160"/>
      <c r="O120" s="160"/>
      <c r="P120" s="160"/>
      <c r="Q120" s="160"/>
      <c r="R120" s="160"/>
      <c r="S120" s="160"/>
      <c r="W120" s="183"/>
    </row>
    <row r="121" spans="1:23" ht="21" customHeight="1">
      <c r="A121" s="172"/>
      <c r="B121" s="172"/>
      <c r="C121" s="173"/>
      <c r="D121" s="174"/>
      <c r="E121" s="174"/>
      <c r="F121" s="177"/>
      <c r="G121" s="176"/>
      <c r="H121" s="177"/>
      <c r="I121" s="176"/>
      <c r="J121" s="178"/>
      <c r="K121" s="179">
        <f t="shared" si="3"/>
      </c>
      <c r="L121" s="179"/>
      <c r="M121" s="159"/>
      <c r="N121" s="180"/>
      <c r="O121" s="180"/>
      <c r="P121" s="180"/>
      <c r="Q121" s="180"/>
      <c r="R121" s="180"/>
      <c r="S121" s="180"/>
      <c r="W121" s="183"/>
    </row>
    <row r="122" spans="1:23" ht="21" customHeight="1">
      <c r="A122" s="172"/>
      <c r="B122" s="172"/>
      <c r="C122" s="173"/>
      <c r="D122" s="174"/>
      <c r="E122" s="174"/>
      <c r="F122" s="177"/>
      <c r="G122" s="176"/>
      <c r="H122" s="177"/>
      <c r="I122" s="176"/>
      <c r="J122" s="178"/>
      <c r="K122" s="179">
        <f t="shared" si="3"/>
      </c>
      <c r="L122" s="179"/>
      <c r="M122" s="159"/>
      <c r="N122" s="180"/>
      <c r="O122" s="180"/>
      <c r="P122" s="180"/>
      <c r="Q122" s="180"/>
      <c r="R122" s="180"/>
      <c r="S122" s="180"/>
      <c r="W122" s="183"/>
    </row>
    <row r="123" spans="1:23" ht="21" customHeight="1">
      <c r="A123" s="172"/>
      <c r="B123" s="172"/>
      <c r="C123" s="173"/>
      <c r="D123" s="174"/>
      <c r="E123" s="174"/>
      <c r="F123" s="177"/>
      <c r="G123" s="176"/>
      <c r="H123" s="177"/>
      <c r="I123" s="176"/>
      <c r="J123" s="178"/>
      <c r="K123" s="179">
        <f t="shared" si="3"/>
      </c>
      <c r="L123" s="179"/>
      <c r="M123" s="159"/>
      <c r="N123" s="180"/>
      <c r="O123" s="180"/>
      <c r="P123" s="180"/>
      <c r="Q123" s="180"/>
      <c r="R123" s="180"/>
      <c r="S123" s="180"/>
      <c r="W123" s="183"/>
    </row>
    <row r="124" spans="1:23" ht="21" customHeight="1">
      <c r="A124" s="172"/>
      <c r="B124" s="172"/>
      <c r="C124" s="173"/>
      <c r="D124" s="174"/>
      <c r="E124" s="174"/>
      <c r="F124" s="177"/>
      <c r="G124" s="176"/>
      <c r="H124" s="177"/>
      <c r="I124" s="176"/>
      <c r="J124" s="178"/>
      <c r="K124" s="179">
        <f t="shared" si="3"/>
      </c>
      <c r="L124" s="179"/>
      <c r="M124" s="159"/>
      <c r="N124" s="180"/>
      <c r="O124" s="180"/>
      <c r="P124" s="180"/>
      <c r="Q124" s="180"/>
      <c r="R124" s="180"/>
      <c r="S124" s="180"/>
      <c r="W124" s="183"/>
    </row>
    <row r="125" spans="1:23" ht="21" customHeight="1">
      <c r="A125" s="172"/>
      <c r="B125" s="172"/>
      <c r="C125" s="173"/>
      <c r="D125" s="174"/>
      <c r="E125" s="174"/>
      <c r="F125" s="177"/>
      <c r="G125" s="176"/>
      <c r="H125" s="177"/>
      <c r="I125" s="176"/>
      <c r="J125" s="178"/>
      <c r="K125" s="179">
        <f t="shared" si="3"/>
      </c>
      <c r="L125" s="179"/>
      <c r="M125" s="159"/>
      <c r="N125" s="180"/>
      <c r="O125" s="180"/>
      <c r="P125" s="180"/>
      <c r="Q125" s="180"/>
      <c r="R125" s="180"/>
      <c r="S125" s="180"/>
      <c r="W125" s="183"/>
    </row>
    <row r="126" spans="1:23" ht="21" customHeight="1">
      <c r="A126" s="172"/>
      <c r="B126" s="172"/>
      <c r="C126" s="173"/>
      <c r="D126" s="174"/>
      <c r="E126" s="174"/>
      <c r="F126" s="177"/>
      <c r="G126" s="176"/>
      <c r="H126" s="177"/>
      <c r="I126" s="176"/>
      <c r="J126" s="178"/>
      <c r="K126" s="179">
        <f t="shared" si="3"/>
      </c>
      <c r="L126" s="179"/>
      <c r="M126" s="159"/>
      <c r="N126" s="180"/>
      <c r="O126" s="180"/>
      <c r="P126" s="180"/>
      <c r="Q126" s="180"/>
      <c r="R126" s="180"/>
      <c r="S126" s="180"/>
      <c r="W126" s="183"/>
    </row>
    <row r="127" spans="1:23" ht="21" customHeight="1">
      <c r="A127" s="172"/>
      <c r="B127" s="172"/>
      <c r="C127" s="173"/>
      <c r="D127" s="174"/>
      <c r="E127" s="174"/>
      <c r="F127" s="177"/>
      <c r="G127" s="176"/>
      <c r="H127" s="177"/>
      <c r="I127" s="176"/>
      <c r="J127" s="178"/>
      <c r="K127" s="179">
        <f t="shared" si="3"/>
      </c>
      <c r="L127" s="179"/>
      <c r="M127" s="159"/>
      <c r="N127" s="180"/>
      <c r="O127" s="180"/>
      <c r="P127" s="180"/>
      <c r="Q127" s="180"/>
      <c r="R127" s="180"/>
      <c r="S127" s="180"/>
      <c r="W127" s="183"/>
    </row>
    <row r="128" spans="1:23" ht="21" customHeight="1">
      <c r="A128" s="172"/>
      <c r="B128" s="172"/>
      <c r="C128" s="173"/>
      <c r="D128" s="174"/>
      <c r="E128" s="174"/>
      <c r="F128" s="177"/>
      <c r="G128" s="176"/>
      <c r="H128" s="177"/>
      <c r="I128" s="176"/>
      <c r="J128" s="178"/>
      <c r="K128" s="179">
        <f t="shared" si="3"/>
      </c>
      <c r="L128" s="179"/>
      <c r="M128" s="159"/>
      <c r="N128" s="163"/>
      <c r="O128" s="163"/>
      <c r="P128" s="163"/>
      <c r="Q128" s="163"/>
      <c r="R128" s="163"/>
      <c r="S128" s="163"/>
      <c r="W128" s="183"/>
    </row>
    <row r="129" spans="1:23" ht="21" customHeight="1">
      <c r="A129" s="172"/>
      <c r="B129" s="172"/>
      <c r="C129" s="173"/>
      <c r="D129" s="174"/>
      <c r="E129" s="174"/>
      <c r="F129" s="177"/>
      <c r="G129" s="176"/>
      <c r="H129" s="177"/>
      <c r="I129" s="176"/>
      <c r="J129" s="178"/>
      <c r="K129" s="179">
        <f t="shared" si="3"/>
      </c>
      <c r="L129" s="179"/>
      <c r="M129" s="159"/>
      <c r="N129" s="160"/>
      <c r="O129" s="160"/>
      <c r="P129" s="160"/>
      <c r="Q129" s="160"/>
      <c r="R129" s="160"/>
      <c r="S129" s="160"/>
      <c r="W129" s="183"/>
    </row>
    <row r="130" spans="1:23" ht="21" customHeight="1">
      <c r="A130" s="172"/>
      <c r="B130" s="172"/>
      <c r="C130" s="173"/>
      <c r="D130" s="174"/>
      <c r="E130" s="174"/>
      <c r="F130" s="177"/>
      <c r="G130" s="176"/>
      <c r="H130" s="177"/>
      <c r="I130" s="176"/>
      <c r="J130" s="178"/>
      <c r="K130" s="179">
        <f t="shared" si="3"/>
      </c>
      <c r="L130" s="179"/>
      <c r="M130" s="159"/>
      <c r="N130" s="160"/>
      <c r="O130" s="160"/>
      <c r="P130" s="160"/>
      <c r="Q130" s="160"/>
      <c r="R130" s="160"/>
      <c r="S130" s="160"/>
      <c r="W130" s="183"/>
    </row>
    <row r="131" spans="1:23" ht="21" customHeight="1">
      <c r="A131" s="172"/>
      <c r="B131" s="172"/>
      <c r="C131" s="173"/>
      <c r="D131" s="174"/>
      <c r="E131" s="174"/>
      <c r="F131" s="177"/>
      <c r="G131" s="176"/>
      <c r="H131" s="177"/>
      <c r="I131" s="176"/>
      <c r="J131" s="178"/>
      <c r="K131" s="179">
        <f t="shared" si="3"/>
      </c>
      <c r="L131" s="179"/>
      <c r="M131" s="159"/>
      <c r="N131" s="160"/>
      <c r="O131" s="160"/>
      <c r="P131" s="160"/>
      <c r="Q131" s="160"/>
      <c r="R131" s="160"/>
      <c r="S131" s="160"/>
      <c r="W131" s="183"/>
    </row>
    <row r="132" spans="1:23" ht="21" customHeight="1">
      <c r="A132" s="172"/>
      <c r="B132" s="172"/>
      <c r="C132" s="173"/>
      <c r="D132" s="174"/>
      <c r="E132" s="174"/>
      <c r="F132" s="177"/>
      <c r="G132" s="176"/>
      <c r="H132" s="177"/>
      <c r="I132" s="176"/>
      <c r="J132" s="178"/>
      <c r="K132" s="179">
        <f t="shared" si="3"/>
      </c>
      <c r="L132" s="179"/>
      <c r="M132" s="159"/>
      <c r="N132" s="160"/>
      <c r="O132" s="160"/>
      <c r="P132" s="160"/>
      <c r="Q132" s="160"/>
      <c r="R132" s="160"/>
      <c r="S132" s="160"/>
      <c r="W132" s="183"/>
    </row>
    <row r="133" spans="1:23" ht="21" customHeight="1">
      <c r="A133" s="172"/>
      <c r="B133" s="172"/>
      <c r="C133" s="173"/>
      <c r="D133" s="174"/>
      <c r="E133" s="174"/>
      <c r="F133" s="177"/>
      <c r="G133" s="176"/>
      <c r="H133" s="177"/>
      <c r="I133" s="176"/>
      <c r="J133" s="178"/>
      <c r="K133" s="179">
        <f t="shared" si="3"/>
      </c>
      <c r="L133" s="179"/>
      <c r="M133" s="159"/>
      <c r="N133" s="160"/>
      <c r="O133" s="160"/>
      <c r="P133" s="160"/>
      <c r="Q133" s="160"/>
      <c r="R133" s="160"/>
      <c r="S133" s="160"/>
      <c r="W133" s="183"/>
    </row>
    <row r="134" spans="1:23" ht="21" customHeight="1">
      <c r="A134" s="172"/>
      <c r="B134" s="172"/>
      <c r="C134" s="173"/>
      <c r="D134" s="174"/>
      <c r="E134" s="174"/>
      <c r="F134" s="177"/>
      <c r="G134" s="176"/>
      <c r="H134" s="177"/>
      <c r="I134" s="176"/>
      <c r="J134" s="178"/>
      <c r="K134" s="179">
        <f t="shared" si="3"/>
      </c>
      <c r="L134" s="179"/>
      <c r="M134" s="159"/>
      <c r="N134" s="161"/>
      <c r="O134" s="161"/>
      <c r="P134" s="161"/>
      <c r="Q134" s="161"/>
      <c r="R134" s="161"/>
      <c r="S134" s="161"/>
      <c r="W134" s="183"/>
    </row>
    <row r="135" spans="1:23" ht="21" customHeight="1">
      <c r="A135" s="172"/>
      <c r="B135" s="172"/>
      <c r="C135" s="173"/>
      <c r="D135" s="174"/>
      <c r="E135" s="174"/>
      <c r="F135" s="177"/>
      <c r="G135" s="176"/>
      <c r="H135" s="177"/>
      <c r="I135" s="176"/>
      <c r="J135" s="178"/>
      <c r="K135" s="179">
        <f t="shared" si="3"/>
      </c>
      <c r="L135" s="179"/>
      <c r="M135" s="159"/>
      <c r="N135" s="161"/>
      <c r="O135" s="161"/>
      <c r="P135" s="161"/>
      <c r="Q135" s="161"/>
      <c r="R135" s="161"/>
      <c r="S135" s="161"/>
      <c r="W135" s="183"/>
    </row>
    <row r="136" spans="1:23" ht="21" customHeight="1">
      <c r="A136" s="172"/>
      <c r="B136" s="172"/>
      <c r="C136" s="173"/>
      <c r="D136" s="173"/>
      <c r="E136" s="173"/>
      <c r="F136" s="176"/>
      <c r="G136" s="176"/>
      <c r="H136" s="177"/>
      <c r="I136" s="176"/>
      <c r="J136" s="178"/>
      <c r="K136" s="179">
        <f t="shared" si="3"/>
      </c>
      <c r="L136" s="179"/>
      <c r="M136" s="159"/>
      <c r="N136" s="161"/>
      <c r="O136" s="161"/>
      <c r="P136" s="161"/>
      <c r="Q136" s="161"/>
      <c r="R136" s="161"/>
      <c r="S136" s="161"/>
      <c r="W136" s="183"/>
    </row>
    <row r="137" spans="1:23" ht="12.75">
      <c r="A137" s="167"/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8"/>
      <c r="P137" s="167"/>
      <c r="Q137" s="167"/>
      <c r="R137" s="167"/>
      <c r="S137" s="167"/>
      <c r="W137" s="183"/>
    </row>
    <row r="138" spans="1:23" ht="15" customHeight="1">
      <c r="A138" s="140" t="s">
        <v>128</v>
      </c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69"/>
      <c r="P138" s="170" t="s">
        <v>6</v>
      </c>
      <c r="Q138" s="170"/>
      <c r="R138" s="170"/>
      <c r="S138" s="170"/>
      <c r="W138" s="183"/>
    </row>
    <row r="139" spans="1:23" ht="15" customHeight="1">
      <c r="A139" s="140"/>
      <c r="B139" s="140"/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169"/>
      <c r="P139" s="143">
        <f>IF(S106=4,"",(5))</f>
        <v>5</v>
      </c>
      <c r="Q139" s="143"/>
      <c r="R139" s="32" t="s">
        <v>7</v>
      </c>
      <c r="S139" s="171">
        <f>IF(S106=4,"",(S106))</f>
        <v>10</v>
      </c>
      <c r="T139" s="23"/>
      <c r="W139" s="183"/>
    </row>
    <row r="140" spans="1:23" ht="13.5" customHeight="1">
      <c r="A140" s="145" t="s">
        <v>38</v>
      </c>
      <c r="B140" s="146" t="s">
        <v>39</v>
      </c>
      <c r="C140" s="146" t="s">
        <v>40</v>
      </c>
      <c r="D140" s="146" t="s">
        <v>41</v>
      </c>
      <c r="E140" s="146"/>
      <c r="F140" s="147" t="s">
        <v>42</v>
      </c>
      <c r="G140" s="148" t="s">
        <v>43</v>
      </c>
      <c r="H140" s="149"/>
      <c r="I140" s="150"/>
      <c r="J140" s="151" t="s">
        <v>44</v>
      </c>
      <c r="K140" s="147" t="s">
        <v>45</v>
      </c>
      <c r="L140" s="147"/>
      <c r="M140" s="151" t="s">
        <v>46</v>
      </c>
      <c r="N140" s="146" t="s">
        <v>47</v>
      </c>
      <c r="O140" s="146"/>
      <c r="P140" s="146"/>
      <c r="Q140" s="146"/>
      <c r="R140" s="146"/>
      <c r="S140" s="146"/>
      <c r="W140" s="183"/>
    </row>
    <row r="141" spans="1:23" ht="12.75">
      <c r="A141" s="145"/>
      <c r="B141" s="146"/>
      <c r="C141" s="146"/>
      <c r="D141" s="146"/>
      <c r="E141" s="146"/>
      <c r="F141" s="147"/>
      <c r="G141" s="148"/>
      <c r="H141" s="149"/>
      <c r="I141" s="152"/>
      <c r="J141" s="151"/>
      <c r="K141" s="147"/>
      <c r="L141" s="147"/>
      <c r="M141" s="151"/>
      <c r="N141" s="146"/>
      <c r="O141" s="146"/>
      <c r="P141" s="146"/>
      <c r="Q141" s="146"/>
      <c r="R141" s="146"/>
      <c r="S141" s="146"/>
      <c r="W141" s="183"/>
    </row>
    <row r="142" spans="1:23" ht="21" customHeight="1">
      <c r="A142" s="172"/>
      <c r="B142" s="172"/>
      <c r="C142" s="173"/>
      <c r="D142" s="174"/>
      <c r="E142" s="174"/>
      <c r="F142" s="175"/>
      <c r="G142" s="176"/>
      <c r="H142" s="177"/>
      <c r="I142" s="176"/>
      <c r="J142" s="178"/>
      <c r="K142" s="179">
        <f aca="true" t="shared" si="4" ref="K142:K169">IF(B142=0,"",(B142*J142))</f>
      </c>
      <c r="L142" s="179"/>
      <c r="M142" s="159"/>
      <c r="N142" s="180"/>
      <c r="O142" s="180"/>
      <c r="P142" s="180"/>
      <c r="Q142" s="180"/>
      <c r="R142" s="180"/>
      <c r="S142" s="180"/>
      <c r="W142" s="183"/>
    </row>
    <row r="143" spans="1:23" ht="21" customHeight="1">
      <c r="A143" s="172"/>
      <c r="B143" s="172"/>
      <c r="C143" s="173"/>
      <c r="D143" s="174"/>
      <c r="E143" s="174"/>
      <c r="F143" s="175"/>
      <c r="G143" s="176"/>
      <c r="H143" s="177"/>
      <c r="I143" s="176"/>
      <c r="J143" s="178"/>
      <c r="K143" s="179">
        <f t="shared" si="4"/>
      </c>
      <c r="L143" s="179"/>
      <c r="M143" s="159"/>
      <c r="N143" s="180"/>
      <c r="O143" s="180"/>
      <c r="P143" s="180"/>
      <c r="Q143" s="180"/>
      <c r="R143" s="180"/>
      <c r="S143" s="180"/>
      <c r="W143" s="183"/>
    </row>
    <row r="144" spans="1:23" ht="21" customHeight="1">
      <c r="A144" s="172"/>
      <c r="B144" s="172"/>
      <c r="C144" s="173"/>
      <c r="D144" s="174"/>
      <c r="E144" s="174"/>
      <c r="F144" s="175"/>
      <c r="G144" s="176"/>
      <c r="H144" s="177"/>
      <c r="I144" s="176"/>
      <c r="J144" s="178"/>
      <c r="K144" s="179">
        <f t="shared" si="4"/>
      </c>
      <c r="L144" s="179"/>
      <c r="M144" s="159"/>
      <c r="N144" s="180"/>
      <c r="O144" s="180"/>
      <c r="P144" s="180"/>
      <c r="Q144" s="180"/>
      <c r="R144" s="180"/>
      <c r="S144" s="180"/>
      <c r="W144" s="183"/>
    </row>
    <row r="145" spans="1:23" ht="21" customHeight="1">
      <c r="A145" s="172"/>
      <c r="B145" s="172"/>
      <c r="C145" s="173"/>
      <c r="D145" s="174"/>
      <c r="E145" s="174"/>
      <c r="F145" s="177"/>
      <c r="G145" s="176"/>
      <c r="H145" s="177"/>
      <c r="I145" s="176"/>
      <c r="J145" s="178"/>
      <c r="K145" s="179">
        <f t="shared" si="4"/>
      </c>
      <c r="L145" s="179"/>
      <c r="M145" s="159"/>
      <c r="N145" s="180"/>
      <c r="O145" s="180"/>
      <c r="P145" s="180"/>
      <c r="Q145" s="180"/>
      <c r="R145" s="180"/>
      <c r="S145" s="180"/>
      <c r="W145" s="183"/>
    </row>
    <row r="146" spans="1:23" ht="21" customHeight="1">
      <c r="A146" s="172"/>
      <c r="B146" s="172"/>
      <c r="C146" s="173"/>
      <c r="D146" s="174"/>
      <c r="E146" s="174"/>
      <c r="F146" s="177"/>
      <c r="G146" s="176"/>
      <c r="H146" s="177"/>
      <c r="I146" s="176"/>
      <c r="J146" s="178"/>
      <c r="K146" s="179">
        <f t="shared" si="4"/>
      </c>
      <c r="L146" s="179"/>
      <c r="M146" s="159"/>
      <c r="N146" s="180"/>
      <c r="O146" s="180"/>
      <c r="P146" s="180"/>
      <c r="Q146" s="180"/>
      <c r="R146" s="180"/>
      <c r="S146" s="180"/>
      <c r="W146" s="183"/>
    </row>
    <row r="147" spans="1:23" ht="21" customHeight="1">
      <c r="A147" s="172"/>
      <c r="B147" s="172"/>
      <c r="C147" s="173"/>
      <c r="D147" s="174"/>
      <c r="E147" s="174"/>
      <c r="F147" s="177"/>
      <c r="G147" s="176"/>
      <c r="H147" s="177"/>
      <c r="I147" s="176"/>
      <c r="J147" s="178"/>
      <c r="K147" s="179">
        <f t="shared" si="4"/>
      </c>
      <c r="L147" s="179"/>
      <c r="M147" s="159"/>
      <c r="N147" s="158"/>
      <c r="O147" s="158"/>
      <c r="P147" s="158"/>
      <c r="Q147" s="158"/>
      <c r="R147" s="158"/>
      <c r="S147" s="158"/>
      <c r="W147" s="183"/>
    </row>
    <row r="148" spans="1:23" ht="21" customHeight="1">
      <c r="A148" s="172"/>
      <c r="B148" s="172"/>
      <c r="C148" s="173"/>
      <c r="D148" s="174"/>
      <c r="E148" s="174"/>
      <c r="F148" s="177"/>
      <c r="G148" s="176"/>
      <c r="H148" s="177"/>
      <c r="I148" s="176"/>
      <c r="J148" s="178"/>
      <c r="K148" s="179">
        <f t="shared" si="4"/>
      </c>
      <c r="L148" s="179"/>
      <c r="M148" s="159"/>
      <c r="N148" s="180"/>
      <c r="O148" s="180"/>
      <c r="P148" s="180"/>
      <c r="Q148" s="180"/>
      <c r="R148" s="180"/>
      <c r="S148" s="180"/>
      <c r="W148" s="183"/>
    </row>
    <row r="149" spans="1:23" ht="21" customHeight="1">
      <c r="A149" s="172"/>
      <c r="B149" s="172"/>
      <c r="C149" s="173"/>
      <c r="D149" s="174"/>
      <c r="E149" s="174"/>
      <c r="F149" s="177"/>
      <c r="G149" s="176"/>
      <c r="H149" s="177"/>
      <c r="I149" s="176"/>
      <c r="J149" s="178"/>
      <c r="K149" s="179">
        <f t="shared" si="4"/>
      </c>
      <c r="L149" s="179"/>
      <c r="M149" s="159"/>
      <c r="N149" s="180"/>
      <c r="O149" s="180"/>
      <c r="P149" s="180"/>
      <c r="Q149" s="180"/>
      <c r="R149" s="180"/>
      <c r="S149" s="180"/>
      <c r="W149" s="183"/>
    </row>
    <row r="150" spans="1:23" ht="21" customHeight="1">
      <c r="A150" s="172"/>
      <c r="B150" s="172"/>
      <c r="C150" s="173"/>
      <c r="D150" s="174"/>
      <c r="E150" s="174"/>
      <c r="F150" s="177"/>
      <c r="G150" s="176"/>
      <c r="H150" s="177"/>
      <c r="I150" s="176"/>
      <c r="J150" s="178"/>
      <c r="K150" s="179">
        <f t="shared" si="4"/>
      </c>
      <c r="L150" s="179"/>
      <c r="M150" s="159"/>
      <c r="N150" s="180"/>
      <c r="O150" s="180"/>
      <c r="P150" s="180"/>
      <c r="Q150" s="180"/>
      <c r="R150" s="180"/>
      <c r="S150" s="180"/>
      <c r="W150" s="183"/>
    </row>
    <row r="151" spans="1:23" ht="21" customHeight="1">
      <c r="A151" s="172"/>
      <c r="B151" s="172"/>
      <c r="C151" s="173"/>
      <c r="D151" s="174"/>
      <c r="E151" s="174"/>
      <c r="F151" s="177"/>
      <c r="G151" s="176"/>
      <c r="H151" s="177"/>
      <c r="I151" s="176"/>
      <c r="J151" s="178"/>
      <c r="K151" s="179">
        <f t="shared" si="4"/>
      </c>
      <c r="L151" s="179"/>
      <c r="M151" s="159"/>
      <c r="N151" s="180"/>
      <c r="O151" s="180"/>
      <c r="P151" s="180"/>
      <c r="Q151" s="180"/>
      <c r="R151" s="180"/>
      <c r="S151" s="180"/>
      <c r="W151" s="183"/>
    </row>
    <row r="152" spans="1:23" ht="21" customHeight="1">
      <c r="A152" s="172"/>
      <c r="B152" s="172"/>
      <c r="C152" s="173"/>
      <c r="D152" s="174"/>
      <c r="E152" s="174"/>
      <c r="F152" s="177"/>
      <c r="G152" s="176"/>
      <c r="H152" s="177"/>
      <c r="I152" s="176"/>
      <c r="J152" s="178"/>
      <c r="K152" s="179">
        <f t="shared" si="4"/>
      </c>
      <c r="L152" s="179"/>
      <c r="M152" s="159"/>
      <c r="N152" s="180"/>
      <c r="O152" s="180"/>
      <c r="P152" s="180"/>
      <c r="Q152" s="180"/>
      <c r="R152" s="180"/>
      <c r="S152" s="180"/>
      <c r="W152" s="183"/>
    </row>
    <row r="153" spans="1:23" ht="21" customHeight="1">
      <c r="A153" s="172"/>
      <c r="B153" s="172"/>
      <c r="C153" s="173"/>
      <c r="D153" s="174"/>
      <c r="E153" s="174"/>
      <c r="F153" s="177"/>
      <c r="G153" s="176"/>
      <c r="H153" s="177"/>
      <c r="I153" s="176"/>
      <c r="J153" s="178"/>
      <c r="K153" s="179">
        <f t="shared" si="4"/>
      </c>
      <c r="L153" s="179"/>
      <c r="M153" s="159"/>
      <c r="N153" s="160"/>
      <c r="O153" s="160"/>
      <c r="P153" s="160"/>
      <c r="Q153" s="160"/>
      <c r="R153" s="160"/>
      <c r="S153" s="160"/>
      <c r="W153" s="183"/>
    </row>
    <row r="154" spans="1:23" ht="21" customHeight="1">
      <c r="A154" s="172"/>
      <c r="B154" s="172"/>
      <c r="C154" s="173"/>
      <c r="D154" s="174"/>
      <c r="E154" s="174"/>
      <c r="F154" s="177"/>
      <c r="G154" s="176"/>
      <c r="H154" s="177"/>
      <c r="I154" s="176"/>
      <c r="J154" s="178"/>
      <c r="K154" s="179">
        <f t="shared" si="4"/>
      </c>
      <c r="L154" s="179"/>
      <c r="M154" s="159"/>
      <c r="N154" s="180"/>
      <c r="O154" s="180"/>
      <c r="P154" s="180"/>
      <c r="Q154" s="180"/>
      <c r="R154" s="180"/>
      <c r="S154" s="180"/>
      <c r="W154" s="183"/>
    </row>
    <row r="155" spans="1:23" ht="21" customHeight="1">
      <c r="A155" s="172"/>
      <c r="B155" s="172"/>
      <c r="C155" s="173"/>
      <c r="D155" s="174"/>
      <c r="E155" s="174"/>
      <c r="F155" s="177"/>
      <c r="G155" s="176"/>
      <c r="H155" s="177"/>
      <c r="I155" s="176"/>
      <c r="J155" s="178"/>
      <c r="K155" s="179">
        <f t="shared" si="4"/>
      </c>
      <c r="L155" s="179"/>
      <c r="M155" s="159"/>
      <c r="N155" s="180"/>
      <c r="O155" s="180"/>
      <c r="P155" s="180"/>
      <c r="Q155" s="180"/>
      <c r="R155" s="180"/>
      <c r="S155" s="180"/>
      <c r="W155" s="183"/>
    </row>
    <row r="156" spans="1:23" ht="21" customHeight="1">
      <c r="A156" s="172"/>
      <c r="B156" s="172"/>
      <c r="C156" s="173"/>
      <c r="D156" s="174"/>
      <c r="E156" s="174"/>
      <c r="F156" s="177"/>
      <c r="G156" s="176"/>
      <c r="H156" s="177"/>
      <c r="I156" s="176"/>
      <c r="J156" s="178"/>
      <c r="K156" s="179">
        <f t="shared" si="4"/>
      </c>
      <c r="L156" s="179"/>
      <c r="M156" s="159"/>
      <c r="N156" s="180"/>
      <c r="O156" s="180"/>
      <c r="P156" s="180"/>
      <c r="Q156" s="180"/>
      <c r="R156" s="180"/>
      <c r="S156" s="180"/>
      <c r="W156" s="183"/>
    </row>
    <row r="157" spans="1:23" ht="21" customHeight="1">
      <c r="A157" s="172"/>
      <c r="B157" s="172"/>
      <c r="C157" s="173"/>
      <c r="D157" s="174"/>
      <c r="E157" s="174"/>
      <c r="F157" s="177"/>
      <c r="G157" s="176"/>
      <c r="H157" s="177"/>
      <c r="I157" s="176"/>
      <c r="J157" s="178"/>
      <c r="K157" s="179">
        <f t="shared" si="4"/>
      </c>
      <c r="L157" s="179"/>
      <c r="M157" s="159"/>
      <c r="N157" s="180"/>
      <c r="O157" s="180"/>
      <c r="P157" s="180"/>
      <c r="Q157" s="180"/>
      <c r="R157" s="180"/>
      <c r="S157" s="180"/>
      <c r="W157" s="183"/>
    </row>
    <row r="158" spans="1:23" ht="21" customHeight="1">
      <c r="A158" s="172"/>
      <c r="B158" s="172"/>
      <c r="C158" s="173"/>
      <c r="D158" s="174"/>
      <c r="E158" s="174"/>
      <c r="F158" s="177"/>
      <c r="G158" s="176"/>
      <c r="H158" s="177"/>
      <c r="I158" s="176"/>
      <c r="J158" s="178"/>
      <c r="K158" s="179">
        <f t="shared" si="4"/>
      </c>
      <c r="L158" s="179"/>
      <c r="M158" s="159"/>
      <c r="N158" s="180"/>
      <c r="O158" s="180"/>
      <c r="P158" s="180"/>
      <c r="Q158" s="180"/>
      <c r="R158" s="180"/>
      <c r="S158" s="180"/>
      <c r="W158" s="183"/>
    </row>
    <row r="159" spans="1:23" ht="21" customHeight="1">
      <c r="A159" s="172"/>
      <c r="B159" s="172"/>
      <c r="C159" s="173"/>
      <c r="D159" s="174"/>
      <c r="E159" s="174"/>
      <c r="F159" s="177"/>
      <c r="G159" s="176"/>
      <c r="H159" s="177"/>
      <c r="I159" s="176"/>
      <c r="J159" s="178"/>
      <c r="K159" s="179">
        <f t="shared" si="4"/>
      </c>
      <c r="L159" s="179"/>
      <c r="M159" s="159"/>
      <c r="N159" s="180"/>
      <c r="O159" s="180"/>
      <c r="P159" s="180"/>
      <c r="Q159" s="180"/>
      <c r="R159" s="180"/>
      <c r="S159" s="180"/>
      <c r="W159" s="183"/>
    </row>
    <row r="160" spans="1:23" ht="21" customHeight="1">
      <c r="A160" s="172"/>
      <c r="B160" s="172"/>
      <c r="C160" s="173"/>
      <c r="D160" s="174"/>
      <c r="E160" s="174"/>
      <c r="F160" s="177"/>
      <c r="G160" s="176"/>
      <c r="H160" s="177"/>
      <c r="I160" s="176"/>
      <c r="J160" s="178"/>
      <c r="K160" s="179">
        <f t="shared" si="4"/>
      </c>
      <c r="L160" s="179"/>
      <c r="M160" s="159"/>
      <c r="N160" s="180"/>
      <c r="O160" s="180"/>
      <c r="P160" s="180"/>
      <c r="Q160" s="180"/>
      <c r="R160" s="180"/>
      <c r="S160" s="180"/>
      <c r="W160" s="183"/>
    </row>
    <row r="161" spans="1:23" ht="21" customHeight="1">
      <c r="A161" s="172"/>
      <c r="B161" s="172"/>
      <c r="C161" s="173"/>
      <c r="D161" s="174"/>
      <c r="E161" s="174"/>
      <c r="F161" s="177"/>
      <c r="G161" s="176"/>
      <c r="H161" s="177"/>
      <c r="I161" s="176"/>
      <c r="J161" s="178"/>
      <c r="K161" s="179">
        <f t="shared" si="4"/>
      </c>
      <c r="L161" s="179"/>
      <c r="M161" s="159"/>
      <c r="N161" s="163"/>
      <c r="O161" s="163"/>
      <c r="P161" s="163"/>
      <c r="Q161" s="163"/>
      <c r="R161" s="163"/>
      <c r="S161" s="163"/>
      <c r="W161" s="183"/>
    </row>
    <row r="162" spans="1:23" ht="21" customHeight="1">
      <c r="A162" s="172"/>
      <c r="B162" s="172"/>
      <c r="C162" s="173"/>
      <c r="D162" s="174"/>
      <c r="E162" s="174"/>
      <c r="F162" s="177"/>
      <c r="G162" s="176"/>
      <c r="H162" s="177"/>
      <c r="I162" s="176"/>
      <c r="J162" s="178"/>
      <c r="K162" s="179">
        <f t="shared" si="4"/>
      </c>
      <c r="L162" s="179"/>
      <c r="M162" s="159"/>
      <c r="N162" s="160"/>
      <c r="O162" s="160"/>
      <c r="P162" s="160"/>
      <c r="Q162" s="160"/>
      <c r="R162" s="160"/>
      <c r="S162" s="160"/>
      <c r="W162" s="183"/>
    </row>
    <row r="163" spans="1:23" ht="21" customHeight="1">
      <c r="A163" s="172"/>
      <c r="B163" s="172"/>
      <c r="C163" s="173"/>
      <c r="D163" s="174"/>
      <c r="E163" s="174"/>
      <c r="F163" s="177"/>
      <c r="G163" s="176"/>
      <c r="H163" s="177"/>
      <c r="I163" s="176"/>
      <c r="J163" s="178"/>
      <c r="K163" s="179">
        <f t="shared" si="4"/>
      </c>
      <c r="L163" s="179"/>
      <c r="M163" s="159"/>
      <c r="N163" s="160"/>
      <c r="O163" s="160"/>
      <c r="P163" s="160"/>
      <c r="Q163" s="160"/>
      <c r="R163" s="160"/>
      <c r="S163" s="160"/>
      <c r="W163" s="183"/>
    </row>
    <row r="164" spans="1:23" ht="21" customHeight="1">
      <c r="A164" s="172"/>
      <c r="B164" s="172"/>
      <c r="C164" s="173"/>
      <c r="D164" s="174"/>
      <c r="E164" s="174"/>
      <c r="F164" s="177"/>
      <c r="G164" s="176"/>
      <c r="H164" s="177"/>
      <c r="I164" s="176"/>
      <c r="J164" s="178"/>
      <c r="K164" s="179">
        <f t="shared" si="4"/>
      </c>
      <c r="L164" s="179"/>
      <c r="M164" s="159"/>
      <c r="N164" s="160"/>
      <c r="O164" s="160"/>
      <c r="P164" s="160"/>
      <c r="Q164" s="160"/>
      <c r="R164" s="160"/>
      <c r="S164" s="160"/>
      <c r="W164" s="183"/>
    </row>
    <row r="165" spans="1:23" ht="21" customHeight="1">
      <c r="A165" s="172"/>
      <c r="B165" s="172"/>
      <c r="C165" s="173"/>
      <c r="D165" s="174"/>
      <c r="E165" s="174"/>
      <c r="F165" s="177"/>
      <c r="G165" s="176"/>
      <c r="H165" s="177"/>
      <c r="I165" s="176"/>
      <c r="J165" s="178"/>
      <c r="K165" s="179">
        <f t="shared" si="4"/>
      </c>
      <c r="L165" s="179"/>
      <c r="M165" s="159"/>
      <c r="N165" s="160"/>
      <c r="O165" s="160"/>
      <c r="P165" s="160"/>
      <c r="Q165" s="160"/>
      <c r="R165" s="160"/>
      <c r="S165" s="160"/>
      <c r="W165" s="183"/>
    </row>
    <row r="166" spans="1:23" ht="21" customHeight="1">
      <c r="A166" s="172"/>
      <c r="B166" s="172"/>
      <c r="C166" s="173"/>
      <c r="D166" s="174"/>
      <c r="E166" s="174"/>
      <c r="F166" s="177"/>
      <c r="G166" s="176"/>
      <c r="H166" s="177"/>
      <c r="I166" s="176"/>
      <c r="J166" s="178"/>
      <c r="K166" s="179">
        <f t="shared" si="4"/>
      </c>
      <c r="L166" s="179"/>
      <c r="M166" s="159"/>
      <c r="N166" s="160"/>
      <c r="O166" s="160"/>
      <c r="P166" s="160"/>
      <c r="Q166" s="160"/>
      <c r="R166" s="160"/>
      <c r="S166" s="160"/>
      <c r="W166" s="183"/>
    </row>
    <row r="167" spans="1:23" ht="21" customHeight="1">
      <c r="A167" s="172"/>
      <c r="B167" s="172"/>
      <c r="C167" s="173"/>
      <c r="D167" s="174"/>
      <c r="E167" s="174"/>
      <c r="F167" s="177"/>
      <c r="G167" s="176"/>
      <c r="H167" s="177"/>
      <c r="I167" s="176"/>
      <c r="J167" s="178"/>
      <c r="K167" s="179">
        <f t="shared" si="4"/>
      </c>
      <c r="L167" s="179"/>
      <c r="M167" s="159"/>
      <c r="N167" s="161"/>
      <c r="O167" s="161"/>
      <c r="P167" s="161"/>
      <c r="Q167" s="161"/>
      <c r="R167" s="161"/>
      <c r="S167" s="161"/>
      <c r="W167" s="183"/>
    </row>
    <row r="168" spans="1:23" ht="21" customHeight="1">
      <c r="A168" s="172"/>
      <c r="B168" s="172"/>
      <c r="C168" s="173"/>
      <c r="D168" s="174"/>
      <c r="E168" s="174"/>
      <c r="F168" s="177"/>
      <c r="G168" s="176"/>
      <c r="H168" s="177"/>
      <c r="I168" s="176"/>
      <c r="J168" s="178"/>
      <c r="K168" s="179">
        <f t="shared" si="4"/>
      </c>
      <c r="L168" s="179"/>
      <c r="M168" s="159"/>
      <c r="N168" s="161"/>
      <c r="O168" s="161"/>
      <c r="P168" s="161"/>
      <c r="Q168" s="161"/>
      <c r="R168" s="161"/>
      <c r="S168" s="161"/>
      <c r="W168" s="183"/>
    </row>
    <row r="169" spans="1:23" ht="21" customHeight="1">
      <c r="A169" s="172"/>
      <c r="B169" s="172"/>
      <c r="C169" s="173"/>
      <c r="D169" s="173"/>
      <c r="E169" s="173"/>
      <c r="F169" s="176"/>
      <c r="G169" s="176"/>
      <c r="H169" s="177"/>
      <c r="I169" s="176"/>
      <c r="J169" s="178"/>
      <c r="K169" s="179">
        <f t="shared" si="4"/>
      </c>
      <c r="L169" s="179"/>
      <c r="M169" s="159"/>
      <c r="N169" s="161"/>
      <c r="O169" s="161"/>
      <c r="P169" s="161"/>
      <c r="Q169" s="161"/>
      <c r="R169" s="161"/>
      <c r="S169" s="161"/>
      <c r="W169" s="183"/>
    </row>
    <row r="170" spans="1:23" ht="12.75">
      <c r="A170" s="167"/>
      <c r="B170" s="167"/>
      <c r="C170" s="167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8"/>
      <c r="P170" s="167"/>
      <c r="Q170" s="167"/>
      <c r="R170" s="167"/>
      <c r="S170" s="167"/>
      <c r="W170" s="183"/>
    </row>
    <row r="171" spans="1:23" ht="15" customHeight="1">
      <c r="A171" s="140" t="s">
        <v>128</v>
      </c>
      <c r="B171" s="140"/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69"/>
      <c r="P171" s="170" t="s">
        <v>6</v>
      </c>
      <c r="Q171" s="170"/>
      <c r="R171" s="170"/>
      <c r="S171" s="170"/>
      <c r="W171" s="183"/>
    </row>
    <row r="172" spans="1:23" ht="15" customHeight="1">
      <c r="A172" s="140"/>
      <c r="B172" s="140"/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69"/>
      <c r="P172" s="143">
        <f>IF(S139=5,"",(6))</f>
        <v>6</v>
      </c>
      <c r="Q172" s="143"/>
      <c r="R172" s="32" t="s">
        <v>7</v>
      </c>
      <c r="S172" s="171">
        <f>IF(S139=5,"",(S139))</f>
        <v>10</v>
      </c>
      <c r="T172" s="23"/>
      <c r="W172" s="183"/>
    </row>
    <row r="173" spans="1:23" ht="13.5" customHeight="1">
      <c r="A173" s="145" t="s">
        <v>38</v>
      </c>
      <c r="B173" s="146" t="s">
        <v>39</v>
      </c>
      <c r="C173" s="146" t="s">
        <v>40</v>
      </c>
      <c r="D173" s="146" t="s">
        <v>41</v>
      </c>
      <c r="E173" s="146"/>
      <c r="F173" s="147" t="s">
        <v>42</v>
      </c>
      <c r="G173" s="148" t="s">
        <v>43</v>
      </c>
      <c r="H173" s="149"/>
      <c r="I173" s="150"/>
      <c r="J173" s="151" t="s">
        <v>44</v>
      </c>
      <c r="K173" s="147" t="s">
        <v>45</v>
      </c>
      <c r="L173" s="147"/>
      <c r="M173" s="151" t="s">
        <v>46</v>
      </c>
      <c r="N173" s="146" t="s">
        <v>47</v>
      </c>
      <c r="O173" s="146"/>
      <c r="P173" s="146"/>
      <c r="Q173" s="146"/>
      <c r="R173" s="146"/>
      <c r="S173" s="146"/>
      <c r="W173" s="183"/>
    </row>
    <row r="174" spans="1:23" ht="12.75">
      <c r="A174" s="145"/>
      <c r="B174" s="146"/>
      <c r="C174" s="146"/>
      <c r="D174" s="146"/>
      <c r="E174" s="146"/>
      <c r="F174" s="147"/>
      <c r="G174" s="148"/>
      <c r="H174" s="149"/>
      <c r="I174" s="152"/>
      <c r="J174" s="151"/>
      <c r="K174" s="147"/>
      <c r="L174" s="147"/>
      <c r="M174" s="151"/>
      <c r="N174" s="146"/>
      <c r="O174" s="146"/>
      <c r="P174" s="146"/>
      <c r="Q174" s="146"/>
      <c r="R174" s="146"/>
      <c r="S174" s="146"/>
      <c r="W174" s="183"/>
    </row>
    <row r="175" spans="1:23" ht="21" customHeight="1">
      <c r="A175" s="172"/>
      <c r="B175" s="172"/>
      <c r="C175" s="173"/>
      <c r="D175" s="174"/>
      <c r="E175" s="174"/>
      <c r="F175" s="175"/>
      <c r="G175" s="176"/>
      <c r="H175" s="177"/>
      <c r="I175" s="176"/>
      <c r="J175" s="178"/>
      <c r="K175" s="179">
        <f aca="true" t="shared" si="5" ref="K175:K202">IF(B175=0,"",(B175*J175))</f>
      </c>
      <c r="L175" s="179"/>
      <c r="M175" s="159"/>
      <c r="N175" s="180"/>
      <c r="O175" s="180"/>
      <c r="P175" s="180"/>
      <c r="Q175" s="180"/>
      <c r="R175" s="180"/>
      <c r="S175" s="180"/>
      <c r="W175" s="183"/>
    </row>
    <row r="176" spans="1:23" ht="21" customHeight="1">
      <c r="A176" s="172"/>
      <c r="B176" s="172"/>
      <c r="C176" s="173"/>
      <c r="D176" s="174"/>
      <c r="E176" s="174"/>
      <c r="F176" s="175"/>
      <c r="G176" s="176"/>
      <c r="H176" s="177"/>
      <c r="I176" s="176"/>
      <c r="J176" s="178"/>
      <c r="K176" s="179">
        <f t="shared" si="5"/>
      </c>
      <c r="L176" s="179"/>
      <c r="M176" s="159"/>
      <c r="N176" s="180"/>
      <c r="O176" s="180"/>
      <c r="P176" s="180"/>
      <c r="Q176" s="180"/>
      <c r="R176" s="180"/>
      <c r="S176" s="180"/>
      <c r="W176" s="183"/>
    </row>
    <row r="177" spans="1:23" ht="21" customHeight="1">
      <c r="A177" s="172"/>
      <c r="B177" s="172"/>
      <c r="C177" s="173"/>
      <c r="D177" s="174"/>
      <c r="E177" s="174"/>
      <c r="F177" s="175"/>
      <c r="G177" s="176"/>
      <c r="H177" s="177"/>
      <c r="I177" s="176"/>
      <c r="J177" s="178"/>
      <c r="K177" s="179">
        <f t="shared" si="5"/>
      </c>
      <c r="L177" s="179"/>
      <c r="M177" s="159"/>
      <c r="N177" s="180"/>
      <c r="O177" s="180"/>
      <c r="P177" s="180"/>
      <c r="Q177" s="180"/>
      <c r="R177" s="180"/>
      <c r="S177" s="180"/>
      <c r="W177" s="183"/>
    </row>
    <row r="178" spans="1:23" ht="21" customHeight="1">
      <c r="A178" s="172"/>
      <c r="B178" s="172"/>
      <c r="C178" s="173"/>
      <c r="D178" s="174"/>
      <c r="E178" s="174"/>
      <c r="F178" s="177"/>
      <c r="G178" s="176"/>
      <c r="H178" s="177"/>
      <c r="I178" s="176"/>
      <c r="J178" s="178"/>
      <c r="K178" s="179">
        <f t="shared" si="5"/>
      </c>
      <c r="L178" s="179"/>
      <c r="M178" s="159"/>
      <c r="N178" s="180"/>
      <c r="O178" s="180"/>
      <c r="P178" s="180"/>
      <c r="Q178" s="180"/>
      <c r="R178" s="180"/>
      <c r="S178" s="180"/>
      <c r="W178" s="183"/>
    </row>
    <row r="179" spans="1:23" ht="21" customHeight="1">
      <c r="A179" s="172"/>
      <c r="B179" s="172"/>
      <c r="C179" s="173"/>
      <c r="D179" s="174"/>
      <c r="E179" s="174"/>
      <c r="F179" s="177"/>
      <c r="G179" s="176"/>
      <c r="H179" s="177"/>
      <c r="I179" s="176"/>
      <c r="J179" s="178"/>
      <c r="K179" s="179">
        <f t="shared" si="5"/>
      </c>
      <c r="L179" s="179"/>
      <c r="M179" s="159"/>
      <c r="N179" s="180"/>
      <c r="O179" s="180"/>
      <c r="P179" s="180"/>
      <c r="Q179" s="180"/>
      <c r="R179" s="180"/>
      <c r="S179" s="180"/>
      <c r="W179" s="183"/>
    </row>
    <row r="180" spans="1:23" ht="21" customHeight="1">
      <c r="A180" s="172"/>
      <c r="B180" s="172"/>
      <c r="C180" s="173"/>
      <c r="D180" s="174"/>
      <c r="E180" s="174"/>
      <c r="F180" s="177"/>
      <c r="G180" s="176"/>
      <c r="H180" s="177"/>
      <c r="I180" s="176"/>
      <c r="J180" s="178"/>
      <c r="K180" s="179">
        <f t="shared" si="5"/>
      </c>
      <c r="L180" s="179"/>
      <c r="M180" s="159"/>
      <c r="N180" s="158"/>
      <c r="O180" s="158"/>
      <c r="P180" s="158"/>
      <c r="Q180" s="158"/>
      <c r="R180" s="158"/>
      <c r="S180" s="158"/>
      <c r="W180" s="183"/>
    </row>
    <row r="181" spans="1:23" ht="21" customHeight="1">
      <c r="A181" s="172"/>
      <c r="B181" s="172"/>
      <c r="C181" s="173"/>
      <c r="D181" s="174"/>
      <c r="E181" s="174"/>
      <c r="F181" s="177"/>
      <c r="G181" s="176"/>
      <c r="H181" s="177"/>
      <c r="I181" s="176"/>
      <c r="J181" s="178"/>
      <c r="K181" s="179">
        <f t="shared" si="5"/>
      </c>
      <c r="L181" s="179"/>
      <c r="M181" s="159"/>
      <c r="N181" s="180"/>
      <c r="O181" s="180"/>
      <c r="P181" s="180"/>
      <c r="Q181" s="180"/>
      <c r="R181" s="180"/>
      <c r="S181" s="180"/>
      <c r="W181" s="183"/>
    </row>
    <row r="182" spans="1:23" ht="21" customHeight="1">
      <c r="A182" s="172"/>
      <c r="B182" s="172"/>
      <c r="C182" s="173"/>
      <c r="D182" s="174"/>
      <c r="E182" s="174"/>
      <c r="F182" s="177"/>
      <c r="G182" s="176"/>
      <c r="H182" s="177"/>
      <c r="I182" s="176"/>
      <c r="J182" s="178"/>
      <c r="K182" s="179">
        <f t="shared" si="5"/>
      </c>
      <c r="L182" s="179"/>
      <c r="M182" s="159"/>
      <c r="N182" s="180"/>
      <c r="O182" s="180"/>
      <c r="P182" s="180"/>
      <c r="Q182" s="180"/>
      <c r="R182" s="180"/>
      <c r="S182" s="180"/>
      <c r="W182" s="183"/>
    </row>
    <row r="183" spans="1:23" ht="21" customHeight="1">
      <c r="A183" s="172"/>
      <c r="B183" s="172"/>
      <c r="C183" s="173"/>
      <c r="D183" s="174"/>
      <c r="E183" s="174"/>
      <c r="F183" s="177"/>
      <c r="G183" s="176"/>
      <c r="H183" s="177"/>
      <c r="I183" s="176"/>
      <c r="J183" s="178"/>
      <c r="K183" s="179">
        <f t="shared" si="5"/>
      </c>
      <c r="L183" s="179"/>
      <c r="M183" s="159"/>
      <c r="N183" s="180"/>
      <c r="O183" s="180"/>
      <c r="P183" s="180"/>
      <c r="Q183" s="180"/>
      <c r="R183" s="180"/>
      <c r="S183" s="180"/>
      <c r="W183" s="183"/>
    </row>
    <row r="184" spans="1:23" ht="21" customHeight="1">
      <c r="A184" s="172"/>
      <c r="B184" s="172"/>
      <c r="C184" s="173"/>
      <c r="D184" s="174"/>
      <c r="E184" s="174"/>
      <c r="F184" s="177"/>
      <c r="G184" s="176"/>
      <c r="H184" s="177"/>
      <c r="I184" s="176"/>
      <c r="J184" s="178"/>
      <c r="K184" s="179">
        <f t="shared" si="5"/>
      </c>
      <c r="L184" s="179"/>
      <c r="M184" s="159"/>
      <c r="N184" s="180"/>
      <c r="O184" s="180"/>
      <c r="P184" s="180"/>
      <c r="Q184" s="180"/>
      <c r="R184" s="180"/>
      <c r="S184" s="180"/>
      <c r="W184" s="183"/>
    </row>
    <row r="185" spans="1:23" ht="21" customHeight="1">
      <c r="A185" s="172"/>
      <c r="B185" s="172"/>
      <c r="C185" s="173"/>
      <c r="D185" s="174"/>
      <c r="E185" s="174"/>
      <c r="F185" s="177"/>
      <c r="G185" s="176"/>
      <c r="H185" s="177"/>
      <c r="I185" s="176"/>
      <c r="J185" s="178"/>
      <c r="K185" s="179">
        <f t="shared" si="5"/>
      </c>
      <c r="L185" s="179"/>
      <c r="M185" s="159"/>
      <c r="N185" s="180"/>
      <c r="O185" s="180"/>
      <c r="P185" s="180"/>
      <c r="Q185" s="180"/>
      <c r="R185" s="180"/>
      <c r="S185" s="180"/>
      <c r="W185" s="183"/>
    </row>
    <row r="186" spans="1:23" ht="21" customHeight="1">
      <c r="A186" s="172"/>
      <c r="B186" s="172"/>
      <c r="C186" s="173"/>
      <c r="D186" s="174"/>
      <c r="E186" s="174"/>
      <c r="F186" s="177"/>
      <c r="G186" s="176"/>
      <c r="H186" s="177"/>
      <c r="I186" s="176"/>
      <c r="J186" s="178"/>
      <c r="K186" s="179">
        <f t="shared" si="5"/>
      </c>
      <c r="L186" s="179"/>
      <c r="M186" s="159"/>
      <c r="N186" s="160"/>
      <c r="O186" s="160"/>
      <c r="P186" s="160"/>
      <c r="Q186" s="160"/>
      <c r="R186" s="160"/>
      <c r="S186" s="160"/>
      <c r="W186" s="183"/>
    </row>
    <row r="187" spans="1:23" ht="21" customHeight="1">
      <c r="A187" s="172"/>
      <c r="B187" s="172"/>
      <c r="C187" s="173"/>
      <c r="D187" s="174"/>
      <c r="E187" s="174"/>
      <c r="F187" s="177"/>
      <c r="G187" s="176"/>
      <c r="H187" s="177"/>
      <c r="I187" s="176"/>
      <c r="J187" s="178"/>
      <c r="K187" s="179">
        <f t="shared" si="5"/>
      </c>
      <c r="L187" s="179"/>
      <c r="M187" s="159"/>
      <c r="N187" s="180"/>
      <c r="O187" s="180"/>
      <c r="P187" s="180"/>
      <c r="Q187" s="180"/>
      <c r="R187" s="180"/>
      <c r="S187" s="180"/>
      <c r="W187" s="183"/>
    </row>
    <row r="188" spans="1:23" ht="21" customHeight="1">
      <c r="A188" s="172"/>
      <c r="B188" s="172"/>
      <c r="C188" s="173"/>
      <c r="D188" s="174"/>
      <c r="E188" s="174"/>
      <c r="F188" s="177"/>
      <c r="G188" s="176"/>
      <c r="H188" s="177"/>
      <c r="I188" s="176"/>
      <c r="J188" s="178"/>
      <c r="K188" s="179">
        <f t="shared" si="5"/>
      </c>
      <c r="L188" s="179"/>
      <c r="M188" s="159"/>
      <c r="N188" s="180"/>
      <c r="O188" s="180"/>
      <c r="P188" s="180"/>
      <c r="Q188" s="180"/>
      <c r="R188" s="180"/>
      <c r="S188" s="180"/>
      <c r="W188" s="183"/>
    </row>
    <row r="189" spans="1:23" ht="21" customHeight="1">
      <c r="A189" s="172"/>
      <c r="B189" s="172"/>
      <c r="C189" s="173"/>
      <c r="D189" s="174"/>
      <c r="E189" s="174"/>
      <c r="F189" s="177"/>
      <c r="G189" s="176"/>
      <c r="H189" s="177"/>
      <c r="I189" s="176"/>
      <c r="J189" s="178"/>
      <c r="K189" s="179">
        <f t="shared" si="5"/>
      </c>
      <c r="L189" s="179"/>
      <c r="M189" s="159"/>
      <c r="N189" s="180"/>
      <c r="O189" s="180"/>
      <c r="P189" s="180"/>
      <c r="Q189" s="180"/>
      <c r="R189" s="180"/>
      <c r="S189" s="180"/>
      <c r="W189" s="183"/>
    </row>
    <row r="190" spans="1:23" ht="21" customHeight="1">
      <c r="A190" s="172"/>
      <c r="B190" s="172"/>
      <c r="C190" s="173"/>
      <c r="D190" s="174"/>
      <c r="E190" s="174"/>
      <c r="F190" s="177"/>
      <c r="G190" s="176"/>
      <c r="H190" s="177"/>
      <c r="I190" s="176"/>
      <c r="J190" s="178"/>
      <c r="K190" s="179">
        <f t="shared" si="5"/>
      </c>
      <c r="L190" s="179"/>
      <c r="M190" s="159"/>
      <c r="N190" s="180"/>
      <c r="O190" s="180"/>
      <c r="P190" s="180"/>
      <c r="Q190" s="180"/>
      <c r="R190" s="180"/>
      <c r="S190" s="180"/>
      <c r="W190" s="183"/>
    </row>
    <row r="191" spans="1:23" ht="21" customHeight="1">
      <c r="A191" s="172"/>
      <c r="B191" s="172"/>
      <c r="C191" s="173"/>
      <c r="D191" s="174"/>
      <c r="E191" s="174"/>
      <c r="F191" s="177"/>
      <c r="G191" s="176"/>
      <c r="H191" s="177"/>
      <c r="I191" s="176"/>
      <c r="J191" s="178"/>
      <c r="K191" s="179">
        <f t="shared" si="5"/>
      </c>
      <c r="L191" s="179"/>
      <c r="M191" s="159"/>
      <c r="N191" s="180"/>
      <c r="O191" s="180"/>
      <c r="P191" s="180"/>
      <c r="Q191" s="180"/>
      <c r="R191" s="180"/>
      <c r="S191" s="180"/>
      <c r="W191" s="183"/>
    </row>
    <row r="192" spans="1:23" ht="21" customHeight="1">
      <c r="A192" s="172"/>
      <c r="B192" s="172"/>
      <c r="C192" s="173"/>
      <c r="D192" s="174"/>
      <c r="E192" s="174"/>
      <c r="F192" s="177"/>
      <c r="G192" s="176"/>
      <c r="H192" s="177"/>
      <c r="I192" s="176"/>
      <c r="J192" s="178"/>
      <c r="K192" s="179">
        <f t="shared" si="5"/>
      </c>
      <c r="L192" s="179"/>
      <c r="M192" s="159"/>
      <c r="N192" s="180"/>
      <c r="O192" s="180"/>
      <c r="P192" s="180"/>
      <c r="Q192" s="180"/>
      <c r="R192" s="180"/>
      <c r="S192" s="180"/>
      <c r="W192" s="183"/>
    </row>
    <row r="193" spans="1:23" ht="21" customHeight="1">
      <c r="A193" s="172"/>
      <c r="B193" s="172"/>
      <c r="C193" s="173"/>
      <c r="D193" s="174"/>
      <c r="E193" s="174"/>
      <c r="F193" s="177"/>
      <c r="G193" s="176"/>
      <c r="H193" s="177"/>
      <c r="I193" s="176"/>
      <c r="J193" s="178"/>
      <c r="K193" s="179">
        <f t="shared" si="5"/>
      </c>
      <c r="L193" s="179"/>
      <c r="M193" s="159"/>
      <c r="N193" s="180"/>
      <c r="O193" s="180"/>
      <c r="P193" s="180"/>
      <c r="Q193" s="180"/>
      <c r="R193" s="180"/>
      <c r="S193" s="180"/>
      <c r="W193" s="183"/>
    </row>
    <row r="194" spans="1:23" ht="21" customHeight="1">
      <c r="A194" s="172"/>
      <c r="B194" s="172"/>
      <c r="C194" s="173"/>
      <c r="D194" s="174"/>
      <c r="E194" s="174"/>
      <c r="F194" s="177"/>
      <c r="G194" s="176"/>
      <c r="H194" s="177"/>
      <c r="I194" s="176"/>
      <c r="J194" s="178"/>
      <c r="K194" s="179">
        <f t="shared" si="5"/>
      </c>
      <c r="L194" s="179"/>
      <c r="M194" s="159"/>
      <c r="N194" s="163"/>
      <c r="O194" s="163"/>
      <c r="P194" s="163"/>
      <c r="Q194" s="163"/>
      <c r="R194" s="163"/>
      <c r="S194" s="163"/>
      <c r="W194" s="183"/>
    </row>
    <row r="195" spans="1:23" ht="21" customHeight="1">
      <c r="A195" s="172"/>
      <c r="B195" s="172"/>
      <c r="C195" s="173"/>
      <c r="D195" s="174"/>
      <c r="E195" s="174"/>
      <c r="F195" s="177"/>
      <c r="G195" s="176"/>
      <c r="H195" s="177"/>
      <c r="I195" s="176"/>
      <c r="J195" s="178"/>
      <c r="K195" s="179">
        <f t="shared" si="5"/>
      </c>
      <c r="L195" s="179"/>
      <c r="M195" s="159"/>
      <c r="N195" s="160"/>
      <c r="O195" s="160"/>
      <c r="P195" s="160"/>
      <c r="Q195" s="160"/>
      <c r="R195" s="160"/>
      <c r="S195" s="160"/>
      <c r="W195" s="183"/>
    </row>
    <row r="196" spans="1:23" ht="21" customHeight="1">
      <c r="A196" s="172"/>
      <c r="B196" s="172"/>
      <c r="C196" s="173"/>
      <c r="D196" s="174"/>
      <c r="E196" s="174"/>
      <c r="F196" s="177"/>
      <c r="G196" s="176"/>
      <c r="H196" s="177"/>
      <c r="I196" s="176"/>
      <c r="J196" s="178"/>
      <c r="K196" s="179">
        <f t="shared" si="5"/>
      </c>
      <c r="L196" s="179"/>
      <c r="M196" s="159"/>
      <c r="N196" s="160"/>
      <c r="O196" s="160"/>
      <c r="P196" s="160"/>
      <c r="Q196" s="160"/>
      <c r="R196" s="160"/>
      <c r="S196" s="160"/>
      <c r="W196" s="183"/>
    </row>
    <row r="197" spans="1:23" ht="21" customHeight="1">
      <c r="A197" s="172"/>
      <c r="B197" s="172"/>
      <c r="C197" s="173"/>
      <c r="D197" s="174"/>
      <c r="E197" s="174"/>
      <c r="F197" s="177"/>
      <c r="G197" s="176"/>
      <c r="H197" s="177"/>
      <c r="I197" s="176"/>
      <c r="J197" s="178"/>
      <c r="K197" s="179">
        <f t="shared" si="5"/>
      </c>
      <c r="L197" s="179"/>
      <c r="M197" s="159"/>
      <c r="N197" s="160"/>
      <c r="O197" s="160"/>
      <c r="P197" s="160"/>
      <c r="Q197" s="160"/>
      <c r="R197" s="160"/>
      <c r="S197" s="160"/>
      <c r="W197" s="183"/>
    </row>
    <row r="198" spans="1:23" ht="21" customHeight="1">
      <c r="A198" s="172"/>
      <c r="B198" s="172"/>
      <c r="C198" s="173"/>
      <c r="D198" s="174"/>
      <c r="E198" s="174"/>
      <c r="F198" s="177"/>
      <c r="G198" s="176"/>
      <c r="H198" s="177"/>
      <c r="I198" s="176"/>
      <c r="J198" s="178"/>
      <c r="K198" s="179">
        <f t="shared" si="5"/>
      </c>
      <c r="L198" s="179"/>
      <c r="M198" s="159"/>
      <c r="N198" s="160"/>
      <c r="O198" s="160"/>
      <c r="P198" s="160"/>
      <c r="Q198" s="160"/>
      <c r="R198" s="160"/>
      <c r="S198" s="160"/>
      <c r="W198" s="183"/>
    </row>
    <row r="199" spans="1:23" ht="21" customHeight="1">
      <c r="A199" s="172"/>
      <c r="B199" s="172"/>
      <c r="C199" s="173"/>
      <c r="D199" s="174"/>
      <c r="E199" s="174"/>
      <c r="F199" s="177"/>
      <c r="G199" s="176"/>
      <c r="H199" s="177"/>
      <c r="I199" s="176"/>
      <c r="J199" s="178"/>
      <c r="K199" s="179">
        <f t="shared" si="5"/>
      </c>
      <c r="L199" s="179"/>
      <c r="M199" s="159"/>
      <c r="N199" s="160"/>
      <c r="O199" s="160"/>
      <c r="P199" s="160"/>
      <c r="Q199" s="160"/>
      <c r="R199" s="160"/>
      <c r="S199" s="160"/>
      <c r="W199" s="183"/>
    </row>
    <row r="200" spans="1:23" ht="21" customHeight="1">
      <c r="A200" s="172"/>
      <c r="B200" s="172"/>
      <c r="C200" s="173"/>
      <c r="D200" s="174"/>
      <c r="E200" s="174"/>
      <c r="F200" s="177"/>
      <c r="G200" s="176"/>
      <c r="H200" s="177"/>
      <c r="I200" s="176"/>
      <c r="J200" s="178"/>
      <c r="K200" s="179">
        <f t="shared" si="5"/>
      </c>
      <c r="L200" s="179"/>
      <c r="M200" s="159"/>
      <c r="N200" s="161"/>
      <c r="O200" s="161"/>
      <c r="P200" s="161"/>
      <c r="Q200" s="161"/>
      <c r="R200" s="161"/>
      <c r="S200" s="161"/>
      <c r="W200" s="183"/>
    </row>
    <row r="201" spans="1:23" ht="21" customHeight="1">
      <c r="A201" s="172"/>
      <c r="B201" s="172"/>
      <c r="C201" s="173"/>
      <c r="D201" s="174"/>
      <c r="E201" s="174"/>
      <c r="F201" s="177"/>
      <c r="G201" s="176"/>
      <c r="H201" s="177"/>
      <c r="I201" s="176"/>
      <c r="J201" s="178"/>
      <c r="K201" s="179">
        <f t="shared" si="5"/>
      </c>
      <c r="L201" s="179"/>
      <c r="M201" s="159"/>
      <c r="N201" s="161"/>
      <c r="O201" s="161"/>
      <c r="P201" s="161"/>
      <c r="Q201" s="161"/>
      <c r="R201" s="161"/>
      <c r="S201" s="161"/>
      <c r="W201" s="183"/>
    </row>
    <row r="202" spans="1:23" ht="21" customHeight="1">
      <c r="A202" s="172"/>
      <c r="B202" s="172"/>
      <c r="C202" s="173"/>
      <c r="D202" s="173"/>
      <c r="E202" s="173"/>
      <c r="F202" s="176"/>
      <c r="G202" s="176"/>
      <c r="H202" s="177"/>
      <c r="I202" s="176"/>
      <c r="J202" s="178"/>
      <c r="K202" s="179">
        <f t="shared" si="5"/>
      </c>
      <c r="L202" s="179"/>
      <c r="M202" s="159"/>
      <c r="N202" s="161"/>
      <c r="O202" s="161"/>
      <c r="P202" s="161"/>
      <c r="Q202" s="161"/>
      <c r="R202" s="161"/>
      <c r="S202" s="161"/>
      <c r="W202" s="183"/>
    </row>
    <row r="203" spans="1:23" ht="12.75">
      <c r="A203" s="167"/>
      <c r="B203" s="167"/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  <c r="O203" s="168"/>
      <c r="P203" s="167"/>
      <c r="Q203" s="167"/>
      <c r="R203" s="167"/>
      <c r="S203" s="167"/>
      <c r="W203" s="183"/>
    </row>
    <row r="204" spans="1:23" ht="15" customHeight="1">
      <c r="A204" s="140" t="s">
        <v>128</v>
      </c>
      <c r="B204" s="140"/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69"/>
      <c r="P204" s="170" t="s">
        <v>6</v>
      </c>
      <c r="Q204" s="170"/>
      <c r="R204" s="170"/>
      <c r="S204" s="170"/>
      <c r="W204" s="183"/>
    </row>
    <row r="205" spans="1:23" ht="15" customHeight="1">
      <c r="A205" s="140"/>
      <c r="B205" s="140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69"/>
      <c r="P205" s="143">
        <f>IF(S172=6,"",(7))</f>
        <v>7</v>
      </c>
      <c r="Q205" s="143"/>
      <c r="R205" s="32" t="s">
        <v>7</v>
      </c>
      <c r="S205" s="171">
        <f>IF(S172=6,"",(S172))</f>
        <v>10</v>
      </c>
      <c r="T205" s="23"/>
      <c r="W205" s="183"/>
    </row>
    <row r="206" spans="1:23" ht="13.5" customHeight="1">
      <c r="A206" s="145" t="s">
        <v>38</v>
      </c>
      <c r="B206" s="146" t="s">
        <v>39</v>
      </c>
      <c r="C206" s="146" t="s">
        <v>40</v>
      </c>
      <c r="D206" s="146" t="s">
        <v>41</v>
      </c>
      <c r="E206" s="146"/>
      <c r="F206" s="147" t="s">
        <v>42</v>
      </c>
      <c r="G206" s="148" t="s">
        <v>43</v>
      </c>
      <c r="H206" s="149"/>
      <c r="I206" s="150"/>
      <c r="J206" s="151" t="s">
        <v>44</v>
      </c>
      <c r="K206" s="147" t="s">
        <v>45</v>
      </c>
      <c r="L206" s="147"/>
      <c r="M206" s="151" t="s">
        <v>46</v>
      </c>
      <c r="N206" s="146" t="s">
        <v>47</v>
      </c>
      <c r="O206" s="146"/>
      <c r="P206" s="146"/>
      <c r="Q206" s="146"/>
      <c r="R206" s="146"/>
      <c r="S206" s="146"/>
      <c r="W206" s="183"/>
    </row>
    <row r="207" spans="1:23" ht="12.75">
      <c r="A207" s="145"/>
      <c r="B207" s="146"/>
      <c r="C207" s="146"/>
      <c r="D207" s="146"/>
      <c r="E207" s="146"/>
      <c r="F207" s="147"/>
      <c r="G207" s="148"/>
      <c r="H207" s="149"/>
      <c r="I207" s="152"/>
      <c r="J207" s="151"/>
      <c r="K207" s="147"/>
      <c r="L207" s="147"/>
      <c r="M207" s="151"/>
      <c r="N207" s="146"/>
      <c r="O207" s="146"/>
      <c r="P207" s="146"/>
      <c r="Q207" s="146"/>
      <c r="R207" s="146"/>
      <c r="S207" s="146"/>
      <c r="W207" s="183"/>
    </row>
    <row r="208" spans="1:23" ht="21" customHeight="1">
      <c r="A208" s="172"/>
      <c r="B208" s="172"/>
      <c r="C208" s="173"/>
      <c r="D208" s="174"/>
      <c r="E208" s="174"/>
      <c r="F208" s="175"/>
      <c r="G208" s="176"/>
      <c r="H208" s="177"/>
      <c r="I208" s="176"/>
      <c r="J208" s="178"/>
      <c r="K208" s="179">
        <f aca="true" t="shared" si="6" ref="K208:K235">IF(B208=0,"",(B208*J208))</f>
      </c>
      <c r="L208" s="179"/>
      <c r="M208" s="159"/>
      <c r="N208" s="180"/>
      <c r="O208" s="180"/>
      <c r="P208" s="180"/>
      <c r="Q208" s="180"/>
      <c r="R208" s="180"/>
      <c r="S208" s="180"/>
      <c r="W208" s="183"/>
    </row>
    <row r="209" spans="1:23" ht="21" customHeight="1">
      <c r="A209" s="172"/>
      <c r="B209" s="172"/>
      <c r="C209" s="173"/>
      <c r="D209" s="174"/>
      <c r="E209" s="174"/>
      <c r="F209" s="175"/>
      <c r="G209" s="176"/>
      <c r="H209" s="177"/>
      <c r="I209" s="176"/>
      <c r="J209" s="178"/>
      <c r="K209" s="179">
        <f t="shared" si="6"/>
      </c>
      <c r="L209" s="179"/>
      <c r="M209" s="159"/>
      <c r="N209" s="180"/>
      <c r="O209" s="180"/>
      <c r="P209" s="180"/>
      <c r="Q209" s="180"/>
      <c r="R209" s="180"/>
      <c r="S209" s="180"/>
      <c r="W209" s="183"/>
    </row>
    <row r="210" spans="1:23" ht="21" customHeight="1">
      <c r="A210" s="172"/>
      <c r="B210" s="172"/>
      <c r="C210" s="173"/>
      <c r="D210" s="174"/>
      <c r="E210" s="174"/>
      <c r="F210" s="175"/>
      <c r="G210" s="176"/>
      <c r="H210" s="177"/>
      <c r="I210" s="176"/>
      <c r="J210" s="178"/>
      <c r="K210" s="179">
        <f t="shared" si="6"/>
      </c>
      <c r="L210" s="179"/>
      <c r="M210" s="159"/>
      <c r="N210" s="180"/>
      <c r="O210" s="180"/>
      <c r="P210" s="180"/>
      <c r="Q210" s="180"/>
      <c r="R210" s="180"/>
      <c r="S210" s="180"/>
      <c r="W210" s="183"/>
    </row>
    <row r="211" spans="1:23" ht="21" customHeight="1">
      <c r="A211" s="172"/>
      <c r="B211" s="172"/>
      <c r="C211" s="173"/>
      <c r="D211" s="174"/>
      <c r="E211" s="174"/>
      <c r="F211" s="177"/>
      <c r="G211" s="176"/>
      <c r="H211" s="177"/>
      <c r="I211" s="176"/>
      <c r="J211" s="178"/>
      <c r="K211" s="179">
        <f t="shared" si="6"/>
      </c>
      <c r="L211" s="179"/>
      <c r="M211" s="159"/>
      <c r="N211" s="180"/>
      <c r="O211" s="180"/>
      <c r="P211" s="180"/>
      <c r="Q211" s="180"/>
      <c r="R211" s="180"/>
      <c r="S211" s="180"/>
      <c r="W211" s="183"/>
    </row>
    <row r="212" spans="1:23" ht="21" customHeight="1">
      <c r="A212" s="172"/>
      <c r="B212" s="172"/>
      <c r="C212" s="173"/>
      <c r="D212" s="174"/>
      <c r="E212" s="174"/>
      <c r="F212" s="177"/>
      <c r="G212" s="176"/>
      <c r="H212" s="177"/>
      <c r="I212" s="176"/>
      <c r="J212" s="178"/>
      <c r="K212" s="179">
        <f t="shared" si="6"/>
      </c>
      <c r="L212" s="179"/>
      <c r="M212" s="159"/>
      <c r="N212" s="180"/>
      <c r="O212" s="180"/>
      <c r="P212" s="180"/>
      <c r="Q212" s="180"/>
      <c r="R212" s="180"/>
      <c r="S212" s="180"/>
      <c r="W212" s="183"/>
    </row>
    <row r="213" spans="1:23" ht="21" customHeight="1">
      <c r="A213" s="172"/>
      <c r="B213" s="172"/>
      <c r="C213" s="173"/>
      <c r="D213" s="174"/>
      <c r="E213" s="174"/>
      <c r="F213" s="177"/>
      <c r="G213" s="176"/>
      <c r="H213" s="177"/>
      <c r="I213" s="176"/>
      <c r="J213" s="178"/>
      <c r="K213" s="179">
        <f t="shared" si="6"/>
      </c>
      <c r="L213" s="179"/>
      <c r="M213" s="159"/>
      <c r="N213" s="158"/>
      <c r="O213" s="158"/>
      <c r="P213" s="158"/>
      <c r="Q213" s="158"/>
      <c r="R213" s="158"/>
      <c r="S213" s="158"/>
      <c r="W213" s="183"/>
    </row>
    <row r="214" spans="1:23" ht="21" customHeight="1">
      <c r="A214" s="172"/>
      <c r="B214" s="172"/>
      <c r="C214" s="173"/>
      <c r="D214" s="174"/>
      <c r="E214" s="174"/>
      <c r="F214" s="177"/>
      <c r="G214" s="176"/>
      <c r="H214" s="177"/>
      <c r="I214" s="176"/>
      <c r="J214" s="178"/>
      <c r="K214" s="179">
        <f t="shared" si="6"/>
      </c>
      <c r="L214" s="179"/>
      <c r="M214" s="159"/>
      <c r="N214" s="180"/>
      <c r="O214" s="180"/>
      <c r="P214" s="180"/>
      <c r="Q214" s="180"/>
      <c r="R214" s="180"/>
      <c r="S214" s="180"/>
      <c r="W214" s="183"/>
    </row>
    <row r="215" spans="1:23" ht="21" customHeight="1">
      <c r="A215" s="172"/>
      <c r="B215" s="172"/>
      <c r="C215" s="173"/>
      <c r="D215" s="174"/>
      <c r="E215" s="174"/>
      <c r="F215" s="177"/>
      <c r="G215" s="176"/>
      <c r="H215" s="177"/>
      <c r="I215" s="176"/>
      <c r="J215" s="178"/>
      <c r="K215" s="179">
        <f t="shared" si="6"/>
      </c>
      <c r="L215" s="179"/>
      <c r="M215" s="159"/>
      <c r="N215" s="180"/>
      <c r="O215" s="180"/>
      <c r="P215" s="180"/>
      <c r="Q215" s="180"/>
      <c r="R215" s="180"/>
      <c r="S215" s="180"/>
      <c r="W215" s="183"/>
    </row>
    <row r="216" spans="1:23" ht="21" customHeight="1">
      <c r="A216" s="172"/>
      <c r="B216" s="172"/>
      <c r="C216" s="173"/>
      <c r="D216" s="174"/>
      <c r="E216" s="174"/>
      <c r="F216" s="177"/>
      <c r="G216" s="176"/>
      <c r="H216" s="177"/>
      <c r="I216" s="176"/>
      <c r="J216" s="178"/>
      <c r="K216" s="179">
        <f t="shared" si="6"/>
      </c>
      <c r="L216" s="179"/>
      <c r="M216" s="159"/>
      <c r="N216" s="180"/>
      <c r="O216" s="180"/>
      <c r="P216" s="180"/>
      <c r="Q216" s="180"/>
      <c r="R216" s="180"/>
      <c r="S216" s="180"/>
      <c r="W216" s="183"/>
    </row>
    <row r="217" spans="1:23" ht="21" customHeight="1">
      <c r="A217" s="172"/>
      <c r="B217" s="172"/>
      <c r="C217" s="173"/>
      <c r="D217" s="174"/>
      <c r="E217" s="174"/>
      <c r="F217" s="177"/>
      <c r="G217" s="176"/>
      <c r="H217" s="177"/>
      <c r="I217" s="176"/>
      <c r="J217" s="178"/>
      <c r="K217" s="179">
        <f t="shared" si="6"/>
      </c>
      <c r="L217" s="179"/>
      <c r="M217" s="159"/>
      <c r="N217" s="180"/>
      <c r="O217" s="180"/>
      <c r="P217" s="180"/>
      <c r="Q217" s="180"/>
      <c r="R217" s="180"/>
      <c r="S217" s="180"/>
      <c r="W217" s="183"/>
    </row>
    <row r="218" spans="1:23" ht="21" customHeight="1">
      <c r="A218" s="172"/>
      <c r="B218" s="172"/>
      <c r="C218" s="173"/>
      <c r="D218" s="174"/>
      <c r="E218" s="174"/>
      <c r="F218" s="177"/>
      <c r="G218" s="176"/>
      <c r="H218" s="177"/>
      <c r="I218" s="176"/>
      <c r="J218" s="178"/>
      <c r="K218" s="179">
        <f t="shared" si="6"/>
      </c>
      <c r="L218" s="179"/>
      <c r="M218" s="159"/>
      <c r="N218" s="180"/>
      <c r="O218" s="180"/>
      <c r="P218" s="180"/>
      <c r="Q218" s="180"/>
      <c r="R218" s="180"/>
      <c r="S218" s="180"/>
      <c r="W218" s="183"/>
    </row>
    <row r="219" spans="1:23" ht="21" customHeight="1">
      <c r="A219" s="172"/>
      <c r="B219" s="172"/>
      <c r="C219" s="173"/>
      <c r="D219" s="174"/>
      <c r="E219" s="174"/>
      <c r="F219" s="177"/>
      <c r="G219" s="176"/>
      <c r="H219" s="177"/>
      <c r="I219" s="176"/>
      <c r="J219" s="178"/>
      <c r="K219" s="179">
        <f t="shared" si="6"/>
      </c>
      <c r="L219" s="179"/>
      <c r="M219" s="159"/>
      <c r="N219" s="160"/>
      <c r="O219" s="160"/>
      <c r="P219" s="160"/>
      <c r="Q219" s="160"/>
      <c r="R219" s="160"/>
      <c r="S219" s="160"/>
      <c r="W219" s="183"/>
    </row>
    <row r="220" spans="1:23" ht="21" customHeight="1">
      <c r="A220" s="172"/>
      <c r="B220" s="172"/>
      <c r="C220" s="173"/>
      <c r="D220" s="174"/>
      <c r="E220" s="174"/>
      <c r="F220" s="177"/>
      <c r="G220" s="176"/>
      <c r="H220" s="177"/>
      <c r="I220" s="176"/>
      <c r="J220" s="178"/>
      <c r="K220" s="179">
        <f t="shared" si="6"/>
      </c>
      <c r="L220" s="179"/>
      <c r="M220" s="159"/>
      <c r="N220" s="180"/>
      <c r="O220" s="180"/>
      <c r="P220" s="180"/>
      <c r="Q220" s="180"/>
      <c r="R220" s="180"/>
      <c r="S220" s="180"/>
      <c r="W220" s="183"/>
    </row>
    <row r="221" spans="1:23" ht="21" customHeight="1">
      <c r="A221" s="172"/>
      <c r="B221" s="172"/>
      <c r="C221" s="173"/>
      <c r="D221" s="174"/>
      <c r="E221" s="174"/>
      <c r="F221" s="177"/>
      <c r="G221" s="176"/>
      <c r="H221" s="177"/>
      <c r="I221" s="176"/>
      <c r="J221" s="178"/>
      <c r="K221" s="179">
        <f t="shared" si="6"/>
      </c>
      <c r="L221" s="179"/>
      <c r="M221" s="159"/>
      <c r="N221" s="180"/>
      <c r="O221" s="180"/>
      <c r="P221" s="180"/>
      <c r="Q221" s="180"/>
      <c r="R221" s="180"/>
      <c r="S221" s="180"/>
      <c r="W221" s="183"/>
    </row>
    <row r="222" spans="1:23" ht="21" customHeight="1">
      <c r="A222" s="172"/>
      <c r="B222" s="172"/>
      <c r="C222" s="173"/>
      <c r="D222" s="174"/>
      <c r="E222" s="174"/>
      <c r="F222" s="177"/>
      <c r="G222" s="176"/>
      <c r="H222" s="177"/>
      <c r="I222" s="176"/>
      <c r="J222" s="178"/>
      <c r="K222" s="179">
        <f t="shared" si="6"/>
      </c>
      <c r="L222" s="179"/>
      <c r="M222" s="159"/>
      <c r="N222" s="180"/>
      <c r="O222" s="180"/>
      <c r="P222" s="180"/>
      <c r="Q222" s="180"/>
      <c r="R222" s="180"/>
      <c r="S222" s="180"/>
      <c r="W222" s="183"/>
    </row>
    <row r="223" spans="1:23" ht="21" customHeight="1">
      <c r="A223" s="172"/>
      <c r="B223" s="172"/>
      <c r="C223" s="173"/>
      <c r="D223" s="174"/>
      <c r="E223" s="174"/>
      <c r="F223" s="177"/>
      <c r="G223" s="176"/>
      <c r="H223" s="177"/>
      <c r="I223" s="176"/>
      <c r="J223" s="178"/>
      <c r="K223" s="179">
        <f t="shared" si="6"/>
      </c>
      <c r="L223" s="179"/>
      <c r="M223" s="159"/>
      <c r="N223" s="180"/>
      <c r="O223" s="180"/>
      <c r="P223" s="180"/>
      <c r="Q223" s="180"/>
      <c r="R223" s="180"/>
      <c r="S223" s="180"/>
      <c r="W223" s="183"/>
    </row>
    <row r="224" spans="1:23" ht="21" customHeight="1">
      <c r="A224" s="172"/>
      <c r="B224" s="172"/>
      <c r="C224" s="173"/>
      <c r="D224" s="174"/>
      <c r="E224" s="174"/>
      <c r="F224" s="177"/>
      <c r="G224" s="176"/>
      <c r="H224" s="177"/>
      <c r="I224" s="176"/>
      <c r="J224" s="178"/>
      <c r="K224" s="179">
        <f t="shared" si="6"/>
      </c>
      <c r="L224" s="179"/>
      <c r="M224" s="159"/>
      <c r="N224" s="180"/>
      <c r="O224" s="180"/>
      <c r="P224" s="180"/>
      <c r="Q224" s="180"/>
      <c r="R224" s="180"/>
      <c r="S224" s="180"/>
      <c r="W224" s="183"/>
    </row>
    <row r="225" spans="1:23" ht="21" customHeight="1">
      <c r="A225" s="172"/>
      <c r="B225" s="172"/>
      <c r="C225" s="173"/>
      <c r="D225" s="174"/>
      <c r="E225" s="174"/>
      <c r="F225" s="177"/>
      <c r="G225" s="176"/>
      <c r="H225" s="177"/>
      <c r="I225" s="176"/>
      <c r="J225" s="178"/>
      <c r="K225" s="179">
        <f t="shared" si="6"/>
      </c>
      <c r="L225" s="179"/>
      <c r="M225" s="159"/>
      <c r="N225" s="180"/>
      <c r="O225" s="180"/>
      <c r="P225" s="180"/>
      <c r="Q225" s="180"/>
      <c r="R225" s="180"/>
      <c r="S225" s="180"/>
      <c r="W225" s="183"/>
    </row>
    <row r="226" spans="1:23" ht="21" customHeight="1">
      <c r="A226" s="172"/>
      <c r="B226" s="172"/>
      <c r="C226" s="173"/>
      <c r="D226" s="174"/>
      <c r="E226" s="174"/>
      <c r="F226" s="177"/>
      <c r="G226" s="176"/>
      <c r="H226" s="177"/>
      <c r="I226" s="176"/>
      <c r="J226" s="178"/>
      <c r="K226" s="179">
        <f t="shared" si="6"/>
      </c>
      <c r="L226" s="179"/>
      <c r="M226" s="159"/>
      <c r="N226" s="180"/>
      <c r="O226" s="180"/>
      <c r="P226" s="180"/>
      <c r="Q226" s="180"/>
      <c r="R226" s="180"/>
      <c r="S226" s="180"/>
      <c r="W226" s="183"/>
    </row>
    <row r="227" spans="1:23" ht="21" customHeight="1">
      <c r="A227" s="172"/>
      <c r="B227" s="172"/>
      <c r="C227" s="173"/>
      <c r="D227" s="174"/>
      <c r="E227" s="174"/>
      <c r="F227" s="177"/>
      <c r="G227" s="176"/>
      <c r="H227" s="177"/>
      <c r="I227" s="176"/>
      <c r="J227" s="178"/>
      <c r="K227" s="179">
        <f t="shared" si="6"/>
      </c>
      <c r="L227" s="179"/>
      <c r="M227" s="159"/>
      <c r="N227" s="163"/>
      <c r="O227" s="163"/>
      <c r="P227" s="163"/>
      <c r="Q227" s="163"/>
      <c r="R227" s="163"/>
      <c r="S227" s="163"/>
      <c r="W227" s="183"/>
    </row>
    <row r="228" spans="1:23" ht="21" customHeight="1">
      <c r="A228" s="172"/>
      <c r="B228" s="172"/>
      <c r="C228" s="173"/>
      <c r="D228" s="174"/>
      <c r="E228" s="174"/>
      <c r="F228" s="177"/>
      <c r="G228" s="176"/>
      <c r="H228" s="177"/>
      <c r="I228" s="176"/>
      <c r="J228" s="178"/>
      <c r="K228" s="179">
        <f t="shared" si="6"/>
      </c>
      <c r="L228" s="179"/>
      <c r="M228" s="159"/>
      <c r="N228" s="160"/>
      <c r="O228" s="160"/>
      <c r="P228" s="160"/>
      <c r="Q228" s="160"/>
      <c r="R228" s="160"/>
      <c r="S228" s="160"/>
      <c r="W228" s="183"/>
    </row>
    <row r="229" spans="1:23" ht="21" customHeight="1">
      <c r="A229" s="172"/>
      <c r="B229" s="172"/>
      <c r="C229" s="173"/>
      <c r="D229" s="174"/>
      <c r="E229" s="174"/>
      <c r="F229" s="177"/>
      <c r="G229" s="176"/>
      <c r="H229" s="177"/>
      <c r="I229" s="176"/>
      <c r="J229" s="178"/>
      <c r="K229" s="179">
        <f t="shared" si="6"/>
      </c>
      <c r="L229" s="179"/>
      <c r="M229" s="159"/>
      <c r="N229" s="160"/>
      <c r="O229" s="160"/>
      <c r="P229" s="160"/>
      <c r="Q229" s="160"/>
      <c r="R229" s="160"/>
      <c r="S229" s="160"/>
      <c r="W229" s="183"/>
    </row>
    <row r="230" spans="1:23" ht="21" customHeight="1">
      <c r="A230" s="172"/>
      <c r="B230" s="172"/>
      <c r="C230" s="173"/>
      <c r="D230" s="174"/>
      <c r="E230" s="174"/>
      <c r="F230" s="177"/>
      <c r="G230" s="176"/>
      <c r="H230" s="177"/>
      <c r="I230" s="176"/>
      <c r="J230" s="178"/>
      <c r="K230" s="179">
        <f t="shared" si="6"/>
      </c>
      <c r="L230" s="179"/>
      <c r="M230" s="159"/>
      <c r="N230" s="160"/>
      <c r="O230" s="160"/>
      <c r="P230" s="160"/>
      <c r="Q230" s="160"/>
      <c r="R230" s="160"/>
      <c r="S230" s="160"/>
      <c r="W230" s="183"/>
    </row>
    <row r="231" spans="1:23" ht="21" customHeight="1">
      <c r="A231" s="172"/>
      <c r="B231" s="172"/>
      <c r="C231" s="173"/>
      <c r="D231" s="174"/>
      <c r="E231" s="174"/>
      <c r="F231" s="177"/>
      <c r="G231" s="176"/>
      <c r="H231" s="177"/>
      <c r="I231" s="176"/>
      <c r="J231" s="178"/>
      <c r="K231" s="179">
        <f t="shared" si="6"/>
      </c>
      <c r="L231" s="179"/>
      <c r="M231" s="159"/>
      <c r="N231" s="160"/>
      <c r="O231" s="160"/>
      <c r="P231" s="160"/>
      <c r="Q231" s="160"/>
      <c r="R231" s="160"/>
      <c r="S231" s="160"/>
      <c r="W231" s="183"/>
    </row>
    <row r="232" spans="1:23" ht="21" customHeight="1">
      <c r="A232" s="172"/>
      <c r="B232" s="172"/>
      <c r="C232" s="173"/>
      <c r="D232" s="174"/>
      <c r="E232" s="174"/>
      <c r="F232" s="177"/>
      <c r="G232" s="176"/>
      <c r="H232" s="177"/>
      <c r="I232" s="176"/>
      <c r="J232" s="178"/>
      <c r="K232" s="179">
        <f t="shared" si="6"/>
      </c>
      <c r="L232" s="179"/>
      <c r="M232" s="159"/>
      <c r="N232" s="160"/>
      <c r="O232" s="160"/>
      <c r="P232" s="160"/>
      <c r="Q232" s="160"/>
      <c r="R232" s="160"/>
      <c r="S232" s="160"/>
      <c r="W232" s="183"/>
    </row>
    <row r="233" spans="1:23" ht="21" customHeight="1">
      <c r="A233" s="172"/>
      <c r="B233" s="172"/>
      <c r="C233" s="173"/>
      <c r="D233" s="174"/>
      <c r="E233" s="174"/>
      <c r="F233" s="177"/>
      <c r="G233" s="176"/>
      <c r="H233" s="177"/>
      <c r="I233" s="176"/>
      <c r="J233" s="178"/>
      <c r="K233" s="179">
        <f t="shared" si="6"/>
      </c>
      <c r="L233" s="179"/>
      <c r="M233" s="159"/>
      <c r="N233" s="161"/>
      <c r="O233" s="161"/>
      <c r="P233" s="161"/>
      <c r="Q233" s="161"/>
      <c r="R233" s="161"/>
      <c r="S233" s="161"/>
      <c r="W233" s="183"/>
    </row>
    <row r="234" spans="1:23" ht="21" customHeight="1">
      <c r="A234" s="172"/>
      <c r="B234" s="172"/>
      <c r="C234" s="173"/>
      <c r="D234" s="174"/>
      <c r="E234" s="174"/>
      <c r="F234" s="177"/>
      <c r="G234" s="176"/>
      <c r="H234" s="177"/>
      <c r="I234" s="176"/>
      <c r="J234" s="178"/>
      <c r="K234" s="179">
        <f t="shared" si="6"/>
      </c>
      <c r="L234" s="179"/>
      <c r="M234" s="159"/>
      <c r="N234" s="161"/>
      <c r="O234" s="161"/>
      <c r="P234" s="161"/>
      <c r="Q234" s="161"/>
      <c r="R234" s="161"/>
      <c r="S234" s="161"/>
      <c r="W234" s="183"/>
    </row>
    <row r="235" spans="1:23" ht="21" customHeight="1">
      <c r="A235" s="172"/>
      <c r="B235" s="172"/>
      <c r="C235" s="173"/>
      <c r="D235" s="173"/>
      <c r="E235" s="173"/>
      <c r="F235" s="176"/>
      <c r="G235" s="176"/>
      <c r="H235" s="177"/>
      <c r="I235" s="176"/>
      <c r="J235" s="178"/>
      <c r="K235" s="179">
        <f t="shared" si="6"/>
      </c>
      <c r="L235" s="179"/>
      <c r="M235" s="159"/>
      <c r="N235" s="161"/>
      <c r="O235" s="161"/>
      <c r="P235" s="161"/>
      <c r="Q235" s="161"/>
      <c r="R235" s="161"/>
      <c r="S235" s="161"/>
      <c r="W235" s="183"/>
    </row>
    <row r="236" spans="1:23" ht="12.75">
      <c r="A236" s="167"/>
      <c r="B236" s="167"/>
      <c r="C236" s="167"/>
      <c r="D236" s="167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8"/>
      <c r="P236" s="167"/>
      <c r="Q236" s="167"/>
      <c r="R236" s="167"/>
      <c r="S236" s="167"/>
      <c r="W236" s="183"/>
    </row>
    <row r="237" spans="1:23" ht="15" customHeight="1">
      <c r="A237" s="140" t="s">
        <v>128</v>
      </c>
      <c r="B237" s="140"/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69"/>
      <c r="P237" s="170" t="s">
        <v>6</v>
      </c>
      <c r="Q237" s="170"/>
      <c r="R237" s="170"/>
      <c r="S237" s="170"/>
      <c r="W237" s="183"/>
    </row>
    <row r="238" spans="1:23" ht="15" customHeight="1">
      <c r="A238" s="140"/>
      <c r="B238" s="140"/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69"/>
      <c r="P238" s="143">
        <f>IF(S205=7,"",(8))</f>
        <v>8</v>
      </c>
      <c r="Q238" s="143"/>
      <c r="R238" s="32" t="s">
        <v>7</v>
      </c>
      <c r="S238" s="171">
        <f>IF(S205=7,"",(S205))</f>
        <v>10</v>
      </c>
      <c r="T238" s="23"/>
      <c r="W238" s="183"/>
    </row>
    <row r="239" spans="1:23" ht="13.5" customHeight="1">
      <c r="A239" s="145" t="s">
        <v>38</v>
      </c>
      <c r="B239" s="146" t="s">
        <v>39</v>
      </c>
      <c r="C239" s="146" t="s">
        <v>40</v>
      </c>
      <c r="D239" s="146" t="s">
        <v>41</v>
      </c>
      <c r="E239" s="146"/>
      <c r="F239" s="147" t="s">
        <v>42</v>
      </c>
      <c r="G239" s="148" t="s">
        <v>43</v>
      </c>
      <c r="H239" s="149"/>
      <c r="I239" s="150"/>
      <c r="J239" s="151" t="s">
        <v>44</v>
      </c>
      <c r="K239" s="147" t="s">
        <v>45</v>
      </c>
      <c r="L239" s="147"/>
      <c r="M239" s="151" t="s">
        <v>46</v>
      </c>
      <c r="N239" s="146" t="s">
        <v>47</v>
      </c>
      <c r="O239" s="146"/>
      <c r="P239" s="146"/>
      <c r="Q239" s="146"/>
      <c r="R239" s="146"/>
      <c r="S239" s="146"/>
      <c r="W239" s="183"/>
    </row>
    <row r="240" spans="1:23" ht="12.75">
      <c r="A240" s="145"/>
      <c r="B240" s="146"/>
      <c r="C240" s="146"/>
      <c r="D240" s="146"/>
      <c r="E240" s="146"/>
      <c r="F240" s="147"/>
      <c r="G240" s="148"/>
      <c r="H240" s="149"/>
      <c r="I240" s="152"/>
      <c r="J240" s="151"/>
      <c r="K240" s="147"/>
      <c r="L240" s="147"/>
      <c r="M240" s="151"/>
      <c r="N240" s="146"/>
      <c r="O240" s="146"/>
      <c r="P240" s="146"/>
      <c r="Q240" s="146"/>
      <c r="R240" s="146"/>
      <c r="S240" s="146"/>
      <c r="W240" s="183"/>
    </row>
    <row r="241" spans="1:23" ht="21" customHeight="1">
      <c r="A241" s="172"/>
      <c r="B241" s="172"/>
      <c r="C241" s="173"/>
      <c r="D241" s="174"/>
      <c r="E241" s="174"/>
      <c r="F241" s="175"/>
      <c r="G241" s="176"/>
      <c r="H241" s="177"/>
      <c r="I241" s="176"/>
      <c r="J241" s="178"/>
      <c r="K241" s="179">
        <f aca="true" t="shared" si="7" ref="K241:K268">IF(B241=0,"",(B241*J241))</f>
      </c>
      <c r="L241" s="179"/>
      <c r="M241" s="159"/>
      <c r="N241" s="180"/>
      <c r="O241" s="180"/>
      <c r="P241" s="180"/>
      <c r="Q241" s="180"/>
      <c r="R241" s="180"/>
      <c r="S241" s="180"/>
      <c r="W241" s="183"/>
    </row>
    <row r="242" spans="1:23" ht="21" customHeight="1">
      <c r="A242" s="172"/>
      <c r="B242" s="172"/>
      <c r="C242" s="173"/>
      <c r="D242" s="174"/>
      <c r="E242" s="174"/>
      <c r="F242" s="175"/>
      <c r="G242" s="176"/>
      <c r="H242" s="177"/>
      <c r="I242" s="176"/>
      <c r="J242" s="178"/>
      <c r="K242" s="179">
        <f t="shared" si="7"/>
      </c>
      <c r="L242" s="179"/>
      <c r="M242" s="159"/>
      <c r="N242" s="180"/>
      <c r="O242" s="180"/>
      <c r="P242" s="180"/>
      <c r="Q242" s="180"/>
      <c r="R242" s="180"/>
      <c r="S242" s="180"/>
      <c r="W242" s="183"/>
    </row>
    <row r="243" spans="1:23" ht="21" customHeight="1">
      <c r="A243" s="172"/>
      <c r="B243" s="172"/>
      <c r="C243" s="173"/>
      <c r="D243" s="174"/>
      <c r="E243" s="174"/>
      <c r="F243" s="175"/>
      <c r="G243" s="176"/>
      <c r="H243" s="177"/>
      <c r="I243" s="176"/>
      <c r="J243" s="178"/>
      <c r="K243" s="179">
        <f t="shared" si="7"/>
      </c>
      <c r="L243" s="179"/>
      <c r="M243" s="159"/>
      <c r="N243" s="180"/>
      <c r="O243" s="180"/>
      <c r="P243" s="180"/>
      <c r="Q243" s="180"/>
      <c r="R243" s="180"/>
      <c r="S243" s="180"/>
      <c r="W243" s="183"/>
    </row>
    <row r="244" spans="1:23" ht="21" customHeight="1">
      <c r="A244" s="172"/>
      <c r="B244" s="172"/>
      <c r="C244" s="173"/>
      <c r="D244" s="174"/>
      <c r="E244" s="174"/>
      <c r="F244" s="177"/>
      <c r="G244" s="176"/>
      <c r="H244" s="177"/>
      <c r="I244" s="176"/>
      <c r="J244" s="178"/>
      <c r="K244" s="179">
        <f t="shared" si="7"/>
      </c>
      <c r="L244" s="179"/>
      <c r="M244" s="159"/>
      <c r="N244" s="180"/>
      <c r="O244" s="180"/>
      <c r="P244" s="180"/>
      <c r="Q244" s="180"/>
      <c r="R244" s="180"/>
      <c r="S244" s="180"/>
      <c r="W244" s="183"/>
    </row>
    <row r="245" spans="1:23" ht="21" customHeight="1">
      <c r="A245" s="172"/>
      <c r="B245" s="172"/>
      <c r="C245" s="173"/>
      <c r="D245" s="174"/>
      <c r="E245" s="174"/>
      <c r="F245" s="177"/>
      <c r="G245" s="176"/>
      <c r="H245" s="177"/>
      <c r="I245" s="176"/>
      <c r="J245" s="178"/>
      <c r="K245" s="179">
        <f t="shared" si="7"/>
      </c>
      <c r="L245" s="179"/>
      <c r="M245" s="159"/>
      <c r="N245" s="180"/>
      <c r="O245" s="180"/>
      <c r="P245" s="180"/>
      <c r="Q245" s="180"/>
      <c r="R245" s="180"/>
      <c r="S245" s="180"/>
      <c r="W245" s="183"/>
    </row>
    <row r="246" spans="1:23" ht="21" customHeight="1">
      <c r="A246" s="172"/>
      <c r="B246" s="172"/>
      <c r="C246" s="173"/>
      <c r="D246" s="174"/>
      <c r="E246" s="174"/>
      <c r="F246" s="177"/>
      <c r="G246" s="176"/>
      <c r="H246" s="177"/>
      <c r="I246" s="176"/>
      <c r="J246" s="178"/>
      <c r="K246" s="179">
        <f t="shared" si="7"/>
      </c>
      <c r="L246" s="179"/>
      <c r="M246" s="159"/>
      <c r="N246" s="158"/>
      <c r="O246" s="158"/>
      <c r="P246" s="158"/>
      <c r="Q246" s="158"/>
      <c r="R246" s="158"/>
      <c r="S246" s="158"/>
      <c r="W246" s="183"/>
    </row>
    <row r="247" spans="1:23" ht="21" customHeight="1">
      <c r="A247" s="172"/>
      <c r="B247" s="172"/>
      <c r="C247" s="173"/>
      <c r="D247" s="174"/>
      <c r="E247" s="174"/>
      <c r="F247" s="177"/>
      <c r="G247" s="176"/>
      <c r="H247" s="177"/>
      <c r="I247" s="176"/>
      <c r="J247" s="178"/>
      <c r="K247" s="179">
        <f t="shared" si="7"/>
      </c>
      <c r="L247" s="179"/>
      <c r="M247" s="159"/>
      <c r="N247" s="180"/>
      <c r="O247" s="180"/>
      <c r="P247" s="180"/>
      <c r="Q247" s="180"/>
      <c r="R247" s="180"/>
      <c r="S247" s="180"/>
      <c r="W247" s="183"/>
    </row>
    <row r="248" spans="1:23" ht="21" customHeight="1">
      <c r="A248" s="172"/>
      <c r="B248" s="172"/>
      <c r="C248" s="173"/>
      <c r="D248" s="174"/>
      <c r="E248" s="174"/>
      <c r="F248" s="177"/>
      <c r="G248" s="176"/>
      <c r="H248" s="177"/>
      <c r="I248" s="176"/>
      <c r="J248" s="178"/>
      <c r="K248" s="179">
        <f t="shared" si="7"/>
      </c>
      <c r="L248" s="179"/>
      <c r="M248" s="159"/>
      <c r="N248" s="180"/>
      <c r="O248" s="180"/>
      <c r="P248" s="180"/>
      <c r="Q248" s="180"/>
      <c r="R248" s="180"/>
      <c r="S248" s="180"/>
      <c r="W248" s="183"/>
    </row>
    <row r="249" spans="1:23" ht="21" customHeight="1">
      <c r="A249" s="172"/>
      <c r="B249" s="172"/>
      <c r="C249" s="173"/>
      <c r="D249" s="174"/>
      <c r="E249" s="174"/>
      <c r="F249" s="177"/>
      <c r="G249" s="176"/>
      <c r="H249" s="177"/>
      <c r="I249" s="176"/>
      <c r="J249" s="178"/>
      <c r="K249" s="179">
        <f t="shared" si="7"/>
      </c>
      <c r="L249" s="179"/>
      <c r="M249" s="159"/>
      <c r="N249" s="180"/>
      <c r="O249" s="180"/>
      <c r="P249" s="180"/>
      <c r="Q249" s="180"/>
      <c r="R249" s="180"/>
      <c r="S249" s="180"/>
      <c r="W249" s="183"/>
    </row>
    <row r="250" spans="1:23" ht="21" customHeight="1">
      <c r="A250" s="172"/>
      <c r="B250" s="172"/>
      <c r="C250" s="173"/>
      <c r="D250" s="174"/>
      <c r="E250" s="174"/>
      <c r="F250" s="177"/>
      <c r="G250" s="176"/>
      <c r="H250" s="177"/>
      <c r="I250" s="176"/>
      <c r="J250" s="178"/>
      <c r="K250" s="179">
        <f t="shared" si="7"/>
      </c>
      <c r="L250" s="179"/>
      <c r="M250" s="159"/>
      <c r="N250" s="180"/>
      <c r="O250" s="180"/>
      <c r="P250" s="180"/>
      <c r="Q250" s="180"/>
      <c r="R250" s="180"/>
      <c r="S250" s="180"/>
      <c r="W250" s="183"/>
    </row>
    <row r="251" spans="1:23" ht="21" customHeight="1">
      <c r="A251" s="172"/>
      <c r="B251" s="172"/>
      <c r="C251" s="173"/>
      <c r="D251" s="174"/>
      <c r="E251" s="174"/>
      <c r="F251" s="177"/>
      <c r="G251" s="176"/>
      <c r="H251" s="177"/>
      <c r="I251" s="176"/>
      <c r="J251" s="178"/>
      <c r="K251" s="179">
        <f t="shared" si="7"/>
      </c>
      <c r="L251" s="179"/>
      <c r="M251" s="159"/>
      <c r="N251" s="180"/>
      <c r="O251" s="180"/>
      <c r="P251" s="180"/>
      <c r="Q251" s="180"/>
      <c r="R251" s="180"/>
      <c r="S251" s="180"/>
      <c r="W251" s="183"/>
    </row>
    <row r="252" spans="1:23" ht="21" customHeight="1">
      <c r="A252" s="172"/>
      <c r="B252" s="172"/>
      <c r="C252" s="173"/>
      <c r="D252" s="174"/>
      <c r="E252" s="174"/>
      <c r="F252" s="177"/>
      <c r="G252" s="176"/>
      <c r="H252" s="177"/>
      <c r="I252" s="176"/>
      <c r="J252" s="178"/>
      <c r="K252" s="179">
        <f t="shared" si="7"/>
      </c>
      <c r="L252" s="179"/>
      <c r="M252" s="159"/>
      <c r="N252" s="160"/>
      <c r="O252" s="160"/>
      <c r="P252" s="160"/>
      <c r="Q252" s="160"/>
      <c r="R252" s="160"/>
      <c r="S252" s="160"/>
      <c r="W252" s="183"/>
    </row>
    <row r="253" spans="1:23" ht="21" customHeight="1">
      <c r="A253" s="172"/>
      <c r="B253" s="172"/>
      <c r="C253" s="173"/>
      <c r="D253" s="174"/>
      <c r="E253" s="174"/>
      <c r="F253" s="177"/>
      <c r="G253" s="176"/>
      <c r="H253" s="177"/>
      <c r="I253" s="176"/>
      <c r="J253" s="178"/>
      <c r="K253" s="179">
        <f t="shared" si="7"/>
      </c>
      <c r="L253" s="179"/>
      <c r="M253" s="159"/>
      <c r="N253" s="180"/>
      <c r="O253" s="180"/>
      <c r="P253" s="180"/>
      <c r="Q253" s="180"/>
      <c r="R253" s="180"/>
      <c r="S253" s="180"/>
      <c r="W253" s="183"/>
    </row>
    <row r="254" spans="1:23" ht="21" customHeight="1">
      <c r="A254" s="172"/>
      <c r="B254" s="172"/>
      <c r="C254" s="173"/>
      <c r="D254" s="174"/>
      <c r="E254" s="174"/>
      <c r="F254" s="177"/>
      <c r="G254" s="176"/>
      <c r="H254" s="177"/>
      <c r="I254" s="176"/>
      <c r="J254" s="178"/>
      <c r="K254" s="179">
        <f t="shared" si="7"/>
      </c>
      <c r="L254" s="179"/>
      <c r="M254" s="159"/>
      <c r="N254" s="180"/>
      <c r="O254" s="180"/>
      <c r="P254" s="180"/>
      <c r="Q254" s="180"/>
      <c r="R254" s="180"/>
      <c r="S254" s="180"/>
      <c r="W254" s="183"/>
    </row>
    <row r="255" spans="1:23" ht="21" customHeight="1">
      <c r="A255" s="172"/>
      <c r="B255" s="172"/>
      <c r="C255" s="173"/>
      <c r="D255" s="174"/>
      <c r="E255" s="174"/>
      <c r="F255" s="177"/>
      <c r="G255" s="176"/>
      <c r="H255" s="177"/>
      <c r="I255" s="176"/>
      <c r="J255" s="178"/>
      <c r="K255" s="179">
        <f t="shared" si="7"/>
      </c>
      <c r="L255" s="179"/>
      <c r="M255" s="159"/>
      <c r="N255" s="180"/>
      <c r="O255" s="180"/>
      <c r="P255" s="180"/>
      <c r="Q255" s="180"/>
      <c r="R255" s="180"/>
      <c r="S255" s="180"/>
      <c r="W255" s="183"/>
    </row>
    <row r="256" spans="1:23" ht="21" customHeight="1">
      <c r="A256" s="172"/>
      <c r="B256" s="172"/>
      <c r="C256" s="173"/>
      <c r="D256" s="174"/>
      <c r="E256" s="174"/>
      <c r="F256" s="177"/>
      <c r="G256" s="176"/>
      <c r="H256" s="177"/>
      <c r="I256" s="176"/>
      <c r="J256" s="178"/>
      <c r="K256" s="179">
        <f t="shared" si="7"/>
      </c>
      <c r="L256" s="179"/>
      <c r="M256" s="159"/>
      <c r="N256" s="180"/>
      <c r="O256" s="180"/>
      <c r="P256" s="180"/>
      <c r="Q256" s="180"/>
      <c r="R256" s="180"/>
      <c r="S256" s="180"/>
      <c r="W256" s="183"/>
    </row>
    <row r="257" spans="1:23" ht="21" customHeight="1">
      <c r="A257" s="172"/>
      <c r="B257" s="172"/>
      <c r="C257" s="173"/>
      <c r="D257" s="174"/>
      <c r="E257" s="174"/>
      <c r="F257" s="177"/>
      <c r="G257" s="176"/>
      <c r="H257" s="177"/>
      <c r="I257" s="176"/>
      <c r="J257" s="178"/>
      <c r="K257" s="179">
        <f t="shared" si="7"/>
      </c>
      <c r="L257" s="179"/>
      <c r="M257" s="159"/>
      <c r="N257" s="180"/>
      <c r="O257" s="180"/>
      <c r="P257" s="180"/>
      <c r="Q257" s="180"/>
      <c r="R257" s="180"/>
      <c r="S257" s="180"/>
      <c r="W257" s="183"/>
    </row>
    <row r="258" spans="1:23" ht="21" customHeight="1">
      <c r="A258" s="172"/>
      <c r="B258" s="172"/>
      <c r="C258" s="173"/>
      <c r="D258" s="174"/>
      <c r="E258" s="174"/>
      <c r="F258" s="177"/>
      <c r="G258" s="176"/>
      <c r="H258" s="177"/>
      <c r="I258" s="176"/>
      <c r="J258" s="178"/>
      <c r="K258" s="179">
        <f t="shared" si="7"/>
      </c>
      <c r="L258" s="179"/>
      <c r="M258" s="159"/>
      <c r="N258" s="180"/>
      <c r="O258" s="180"/>
      <c r="P258" s="180"/>
      <c r="Q258" s="180"/>
      <c r="R258" s="180"/>
      <c r="S258" s="180"/>
      <c r="W258" s="183"/>
    </row>
    <row r="259" spans="1:23" ht="21" customHeight="1">
      <c r="A259" s="172"/>
      <c r="B259" s="172"/>
      <c r="C259" s="173"/>
      <c r="D259" s="174"/>
      <c r="E259" s="174"/>
      <c r="F259" s="177"/>
      <c r="G259" s="176"/>
      <c r="H259" s="177"/>
      <c r="I259" s="176"/>
      <c r="J259" s="178"/>
      <c r="K259" s="179">
        <f t="shared" si="7"/>
      </c>
      <c r="L259" s="179"/>
      <c r="M259" s="159"/>
      <c r="N259" s="180"/>
      <c r="O259" s="180"/>
      <c r="P259" s="180"/>
      <c r="Q259" s="180"/>
      <c r="R259" s="180"/>
      <c r="S259" s="180"/>
      <c r="W259" s="183"/>
    </row>
    <row r="260" spans="1:23" ht="21" customHeight="1">
      <c r="A260" s="172"/>
      <c r="B260" s="172"/>
      <c r="C260" s="173"/>
      <c r="D260" s="174"/>
      <c r="E260" s="174"/>
      <c r="F260" s="177"/>
      <c r="G260" s="176"/>
      <c r="H260" s="177"/>
      <c r="I260" s="176"/>
      <c r="J260" s="178"/>
      <c r="K260" s="179">
        <f t="shared" si="7"/>
      </c>
      <c r="L260" s="179"/>
      <c r="M260" s="159"/>
      <c r="N260" s="163"/>
      <c r="O260" s="163"/>
      <c r="P260" s="163"/>
      <c r="Q260" s="163"/>
      <c r="R260" s="163"/>
      <c r="S260" s="163"/>
      <c r="W260" s="183"/>
    </row>
    <row r="261" spans="1:23" ht="21" customHeight="1">
      <c r="A261" s="172"/>
      <c r="B261" s="172"/>
      <c r="C261" s="173"/>
      <c r="D261" s="174"/>
      <c r="E261" s="174"/>
      <c r="F261" s="177"/>
      <c r="G261" s="176"/>
      <c r="H261" s="177"/>
      <c r="I261" s="176"/>
      <c r="J261" s="178"/>
      <c r="K261" s="179">
        <f t="shared" si="7"/>
      </c>
      <c r="L261" s="179"/>
      <c r="M261" s="159"/>
      <c r="N261" s="160"/>
      <c r="O261" s="160"/>
      <c r="P261" s="160"/>
      <c r="Q261" s="160"/>
      <c r="R261" s="160"/>
      <c r="S261" s="160"/>
      <c r="W261" s="183"/>
    </row>
    <row r="262" spans="1:23" ht="21" customHeight="1">
      <c r="A262" s="172"/>
      <c r="B262" s="172"/>
      <c r="C262" s="173"/>
      <c r="D262" s="174"/>
      <c r="E262" s="174"/>
      <c r="F262" s="177"/>
      <c r="G262" s="176"/>
      <c r="H262" s="177"/>
      <c r="I262" s="176"/>
      <c r="J262" s="178"/>
      <c r="K262" s="179">
        <f t="shared" si="7"/>
      </c>
      <c r="L262" s="179"/>
      <c r="M262" s="159"/>
      <c r="N262" s="160"/>
      <c r="O262" s="160"/>
      <c r="P262" s="160"/>
      <c r="Q262" s="160"/>
      <c r="R262" s="160"/>
      <c r="S262" s="160"/>
      <c r="W262" s="183"/>
    </row>
    <row r="263" spans="1:23" ht="21" customHeight="1">
      <c r="A263" s="172"/>
      <c r="B263" s="172"/>
      <c r="C263" s="173"/>
      <c r="D263" s="174"/>
      <c r="E263" s="174"/>
      <c r="F263" s="177"/>
      <c r="G263" s="176"/>
      <c r="H263" s="177"/>
      <c r="I263" s="176"/>
      <c r="J263" s="178"/>
      <c r="K263" s="179">
        <f t="shared" si="7"/>
      </c>
      <c r="L263" s="179"/>
      <c r="M263" s="159"/>
      <c r="N263" s="160"/>
      <c r="O263" s="160"/>
      <c r="P263" s="160"/>
      <c r="Q263" s="160"/>
      <c r="R263" s="160"/>
      <c r="S263" s="160"/>
      <c r="W263" s="183"/>
    </row>
    <row r="264" spans="1:23" ht="21" customHeight="1">
      <c r="A264" s="172"/>
      <c r="B264" s="172"/>
      <c r="C264" s="173"/>
      <c r="D264" s="174"/>
      <c r="E264" s="174"/>
      <c r="F264" s="177"/>
      <c r="G264" s="176"/>
      <c r="H264" s="177"/>
      <c r="I264" s="176"/>
      <c r="J264" s="178"/>
      <c r="K264" s="179">
        <f t="shared" si="7"/>
      </c>
      <c r="L264" s="179"/>
      <c r="M264" s="159"/>
      <c r="N264" s="160"/>
      <c r="O264" s="160"/>
      <c r="P264" s="160"/>
      <c r="Q264" s="160"/>
      <c r="R264" s="160"/>
      <c r="S264" s="160"/>
      <c r="W264" s="183"/>
    </row>
    <row r="265" spans="1:23" ht="21" customHeight="1">
      <c r="A265" s="172"/>
      <c r="B265" s="172"/>
      <c r="C265" s="173"/>
      <c r="D265" s="174"/>
      <c r="E265" s="174"/>
      <c r="F265" s="177"/>
      <c r="G265" s="176"/>
      <c r="H265" s="177"/>
      <c r="I265" s="176"/>
      <c r="J265" s="178"/>
      <c r="K265" s="179">
        <f t="shared" si="7"/>
      </c>
      <c r="L265" s="179"/>
      <c r="M265" s="159"/>
      <c r="N265" s="160"/>
      <c r="O265" s="160"/>
      <c r="P265" s="160"/>
      <c r="Q265" s="160"/>
      <c r="R265" s="160"/>
      <c r="S265" s="160"/>
      <c r="W265" s="183"/>
    </row>
    <row r="266" spans="1:23" ht="21" customHeight="1">
      <c r="A266" s="172"/>
      <c r="B266" s="172"/>
      <c r="C266" s="173"/>
      <c r="D266" s="174"/>
      <c r="E266" s="174"/>
      <c r="F266" s="177"/>
      <c r="G266" s="176"/>
      <c r="H266" s="177"/>
      <c r="I266" s="176"/>
      <c r="J266" s="178"/>
      <c r="K266" s="179">
        <f t="shared" si="7"/>
      </c>
      <c r="L266" s="179"/>
      <c r="M266" s="159"/>
      <c r="N266" s="161"/>
      <c r="O266" s="161"/>
      <c r="P266" s="161"/>
      <c r="Q266" s="161"/>
      <c r="R266" s="161"/>
      <c r="S266" s="161"/>
      <c r="W266" s="183"/>
    </row>
    <row r="267" spans="1:23" ht="21" customHeight="1">
      <c r="A267" s="172"/>
      <c r="B267" s="172"/>
      <c r="C267" s="173"/>
      <c r="D267" s="174"/>
      <c r="E267" s="174"/>
      <c r="F267" s="177"/>
      <c r="G267" s="176"/>
      <c r="H267" s="177"/>
      <c r="I267" s="176"/>
      <c r="J267" s="178"/>
      <c r="K267" s="179">
        <f t="shared" si="7"/>
      </c>
      <c r="L267" s="179"/>
      <c r="M267" s="159"/>
      <c r="N267" s="161"/>
      <c r="O267" s="161"/>
      <c r="P267" s="161"/>
      <c r="Q267" s="161"/>
      <c r="R267" s="161"/>
      <c r="S267" s="161"/>
      <c r="W267" s="183"/>
    </row>
    <row r="268" spans="1:23" ht="21" customHeight="1">
      <c r="A268" s="172"/>
      <c r="B268" s="172"/>
      <c r="C268" s="173"/>
      <c r="D268" s="173"/>
      <c r="E268" s="173"/>
      <c r="F268" s="176"/>
      <c r="G268" s="176"/>
      <c r="H268" s="177"/>
      <c r="I268" s="176"/>
      <c r="J268" s="178"/>
      <c r="K268" s="179">
        <f t="shared" si="7"/>
      </c>
      <c r="L268" s="179"/>
      <c r="M268" s="159"/>
      <c r="N268" s="161"/>
      <c r="O268" s="161"/>
      <c r="P268" s="161"/>
      <c r="Q268" s="161"/>
      <c r="R268" s="161"/>
      <c r="S268" s="161"/>
      <c r="W268" s="183"/>
    </row>
    <row r="269" spans="1:23" ht="12.75">
      <c r="A269" s="167"/>
      <c r="B269" s="167"/>
      <c r="C269" s="167"/>
      <c r="D269" s="167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8"/>
      <c r="P269" s="167"/>
      <c r="Q269" s="167"/>
      <c r="R269" s="167"/>
      <c r="S269" s="167"/>
      <c r="W269" s="183"/>
    </row>
    <row r="270" spans="1:23" ht="15" customHeight="1">
      <c r="A270" s="140" t="s">
        <v>128</v>
      </c>
      <c r="B270" s="140"/>
      <c r="C270" s="140"/>
      <c r="D270" s="140"/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69"/>
      <c r="P270" s="170" t="s">
        <v>6</v>
      </c>
      <c r="Q270" s="170"/>
      <c r="R270" s="170"/>
      <c r="S270" s="170"/>
      <c r="W270" s="183"/>
    </row>
    <row r="271" spans="1:23" ht="15" customHeight="1">
      <c r="A271" s="140"/>
      <c r="B271" s="140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69"/>
      <c r="P271" s="143">
        <f>IF(S238=8,"",(9))</f>
        <v>9</v>
      </c>
      <c r="Q271" s="143"/>
      <c r="R271" s="32" t="s">
        <v>7</v>
      </c>
      <c r="S271" s="171">
        <f>IF(S238=8,"",(S238))</f>
        <v>10</v>
      </c>
      <c r="T271" s="23"/>
      <c r="W271" s="183"/>
    </row>
    <row r="272" spans="1:23" ht="13.5" customHeight="1">
      <c r="A272" s="145" t="s">
        <v>38</v>
      </c>
      <c r="B272" s="146" t="s">
        <v>39</v>
      </c>
      <c r="C272" s="146" t="s">
        <v>40</v>
      </c>
      <c r="D272" s="146" t="s">
        <v>41</v>
      </c>
      <c r="E272" s="146"/>
      <c r="F272" s="147" t="s">
        <v>42</v>
      </c>
      <c r="G272" s="148" t="s">
        <v>43</v>
      </c>
      <c r="H272" s="149"/>
      <c r="I272" s="150"/>
      <c r="J272" s="151" t="s">
        <v>44</v>
      </c>
      <c r="K272" s="147" t="s">
        <v>45</v>
      </c>
      <c r="L272" s="147"/>
      <c r="M272" s="151" t="s">
        <v>46</v>
      </c>
      <c r="N272" s="146" t="s">
        <v>47</v>
      </c>
      <c r="O272" s="146"/>
      <c r="P272" s="146"/>
      <c r="Q272" s="146"/>
      <c r="R272" s="146"/>
      <c r="S272" s="146"/>
      <c r="W272" s="183"/>
    </row>
    <row r="273" spans="1:23" ht="12.75">
      <c r="A273" s="145"/>
      <c r="B273" s="146"/>
      <c r="C273" s="146"/>
      <c r="D273" s="146"/>
      <c r="E273" s="146"/>
      <c r="F273" s="147"/>
      <c r="G273" s="148"/>
      <c r="H273" s="149"/>
      <c r="I273" s="152"/>
      <c r="J273" s="151"/>
      <c r="K273" s="147"/>
      <c r="L273" s="147"/>
      <c r="M273" s="151"/>
      <c r="N273" s="146"/>
      <c r="O273" s="146"/>
      <c r="P273" s="146"/>
      <c r="Q273" s="146"/>
      <c r="R273" s="146"/>
      <c r="S273" s="146"/>
      <c r="W273" s="183"/>
    </row>
    <row r="274" spans="1:23" ht="21" customHeight="1">
      <c r="A274" s="172"/>
      <c r="B274" s="172"/>
      <c r="C274" s="173"/>
      <c r="D274" s="174"/>
      <c r="E274" s="174"/>
      <c r="F274" s="175"/>
      <c r="G274" s="184"/>
      <c r="H274" s="177"/>
      <c r="I274" s="184"/>
      <c r="J274" s="178"/>
      <c r="K274" s="185">
        <f aca="true" t="shared" si="8" ref="K274:K301">IF(B274=0,"",(B274*J274))</f>
      </c>
      <c r="L274" s="185"/>
      <c r="M274" s="186"/>
      <c r="N274" s="180"/>
      <c r="O274" s="180"/>
      <c r="P274" s="180"/>
      <c r="Q274" s="180"/>
      <c r="R274" s="180"/>
      <c r="S274" s="180"/>
      <c r="W274" s="183"/>
    </row>
    <row r="275" spans="1:23" ht="21" customHeight="1">
      <c r="A275" s="172"/>
      <c r="B275" s="172"/>
      <c r="C275" s="173"/>
      <c r="D275" s="174"/>
      <c r="E275" s="174"/>
      <c r="F275" s="175"/>
      <c r="G275" s="184"/>
      <c r="H275" s="177"/>
      <c r="I275" s="184"/>
      <c r="J275" s="178"/>
      <c r="K275" s="185">
        <f t="shared" si="8"/>
      </c>
      <c r="L275" s="185"/>
      <c r="M275" s="186"/>
      <c r="N275" s="180"/>
      <c r="O275" s="180"/>
      <c r="P275" s="180"/>
      <c r="Q275" s="180"/>
      <c r="R275" s="180"/>
      <c r="S275" s="180"/>
      <c r="W275" s="183"/>
    </row>
    <row r="276" spans="1:23" ht="21" customHeight="1">
      <c r="A276" s="172"/>
      <c r="B276" s="172"/>
      <c r="C276" s="173"/>
      <c r="D276" s="174"/>
      <c r="E276" s="174"/>
      <c r="F276" s="175"/>
      <c r="G276" s="184"/>
      <c r="H276" s="177"/>
      <c r="I276" s="184"/>
      <c r="J276" s="178"/>
      <c r="K276" s="185">
        <f t="shared" si="8"/>
      </c>
      <c r="L276" s="185"/>
      <c r="M276" s="186"/>
      <c r="N276" s="180"/>
      <c r="O276" s="180"/>
      <c r="P276" s="180"/>
      <c r="Q276" s="180"/>
      <c r="R276" s="180"/>
      <c r="S276" s="180"/>
      <c r="W276" s="183"/>
    </row>
    <row r="277" spans="1:23" ht="21" customHeight="1">
      <c r="A277" s="172"/>
      <c r="B277" s="172"/>
      <c r="C277" s="173"/>
      <c r="D277" s="174"/>
      <c r="E277" s="174"/>
      <c r="F277" s="177"/>
      <c r="G277" s="184"/>
      <c r="H277" s="177"/>
      <c r="I277" s="184"/>
      <c r="J277" s="178"/>
      <c r="K277" s="185">
        <f t="shared" si="8"/>
      </c>
      <c r="L277" s="185"/>
      <c r="M277" s="186"/>
      <c r="N277" s="180"/>
      <c r="O277" s="180"/>
      <c r="P277" s="180"/>
      <c r="Q277" s="180"/>
      <c r="R277" s="180"/>
      <c r="S277" s="180"/>
      <c r="W277" s="183"/>
    </row>
    <row r="278" spans="1:23" ht="21" customHeight="1">
      <c r="A278" s="172"/>
      <c r="B278" s="172"/>
      <c r="C278" s="173"/>
      <c r="D278" s="174"/>
      <c r="E278" s="174"/>
      <c r="F278" s="177"/>
      <c r="G278" s="184"/>
      <c r="H278" s="177"/>
      <c r="I278" s="184"/>
      <c r="J278" s="178"/>
      <c r="K278" s="185">
        <f t="shared" si="8"/>
      </c>
      <c r="L278" s="185"/>
      <c r="M278" s="186"/>
      <c r="N278" s="180"/>
      <c r="O278" s="180"/>
      <c r="P278" s="180"/>
      <c r="Q278" s="180"/>
      <c r="R278" s="180"/>
      <c r="S278" s="180"/>
      <c r="W278" s="183"/>
    </row>
    <row r="279" spans="1:23" ht="21" customHeight="1">
      <c r="A279" s="172"/>
      <c r="B279" s="172"/>
      <c r="C279" s="173"/>
      <c r="D279" s="174"/>
      <c r="E279" s="174"/>
      <c r="F279" s="177"/>
      <c r="G279" s="184"/>
      <c r="H279" s="177"/>
      <c r="I279" s="184"/>
      <c r="J279" s="178"/>
      <c r="K279" s="185">
        <f t="shared" si="8"/>
      </c>
      <c r="L279" s="185"/>
      <c r="M279" s="186"/>
      <c r="N279" s="158"/>
      <c r="O279" s="158"/>
      <c r="P279" s="158"/>
      <c r="Q279" s="158"/>
      <c r="R279" s="158"/>
      <c r="S279" s="158"/>
      <c r="W279" s="183"/>
    </row>
    <row r="280" spans="1:23" ht="21" customHeight="1">
      <c r="A280" s="172"/>
      <c r="B280" s="172"/>
      <c r="C280" s="173"/>
      <c r="D280" s="174"/>
      <c r="E280" s="174"/>
      <c r="F280" s="177"/>
      <c r="G280" s="184"/>
      <c r="H280" s="177"/>
      <c r="I280" s="184"/>
      <c r="J280" s="178"/>
      <c r="K280" s="185">
        <f t="shared" si="8"/>
      </c>
      <c r="L280" s="185"/>
      <c r="M280" s="186"/>
      <c r="N280" s="180"/>
      <c r="O280" s="180"/>
      <c r="P280" s="180"/>
      <c r="Q280" s="180"/>
      <c r="R280" s="180"/>
      <c r="S280" s="180"/>
      <c r="W280" s="183"/>
    </row>
    <row r="281" spans="1:23" ht="21" customHeight="1">
      <c r="A281" s="172"/>
      <c r="B281" s="172"/>
      <c r="C281" s="173"/>
      <c r="D281" s="174"/>
      <c r="E281" s="174"/>
      <c r="F281" s="177"/>
      <c r="G281" s="184"/>
      <c r="H281" s="177"/>
      <c r="I281" s="184"/>
      <c r="J281" s="178"/>
      <c r="K281" s="185">
        <f t="shared" si="8"/>
      </c>
      <c r="L281" s="185"/>
      <c r="M281" s="186"/>
      <c r="N281" s="180"/>
      <c r="O281" s="180"/>
      <c r="P281" s="180"/>
      <c r="Q281" s="180"/>
      <c r="R281" s="180"/>
      <c r="S281" s="180"/>
      <c r="W281" s="183"/>
    </row>
    <row r="282" spans="1:23" ht="21" customHeight="1">
      <c r="A282" s="172"/>
      <c r="B282" s="172"/>
      <c r="C282" s="173"/>
      <c r="D282" s="174"/>
      <c r="E282" s="174"/>
      <c r="F282" s="177"/>
      <c r="G282" s="184"/>
      <c r="H282" s="177"/>
      <c r="I282" s="184"/>
      <c r="J282" s="178"/>
      <c r="K282" s="185">
        <f t="shared" si="8"/>
      </c>
      <c r="L282" s="185"/>
      <c r="M282" s="186"/>
      <c r="N282" s="180"/>
      <c r="O282" s="180"/>
      <c r="P282" s="180"/>
      <c r="Q282" s="180"/>
      <c r="R282" s="180"/>
      <c r="S282" s="180"/>
      <c r="W282" s="183"/>
    </row>
    <row r="283" spans="1:23" ht="21" customHeight="1">
      <c r="A283" s="172"/>
      <c r="B283" s="172"/>
      <c r="C283" s="173"/>
      <c r="D283" s="174"/>
      <c r="E283" s="174"/>
      <c r="F283" s="177"/>
      <c r="G283" s="184"/>
      <c r="H283" s="177"/>
      <c r="I283" s="184"/>
      <c r="J283" s="178"/>
      <c r="K283" s="185">
        <f t="shared" si="8"/>
      </c>
      <c r="L283" s="185"/>
      <c r="M283" s="186"/>
      <c r="N283" s="180"/>
      <c r="O283" s="180"/>
      <c r="P283" s="180"/>
      <c r="Q283" s="180"/>
      <c r="R283" s="180"/>
      <c r="S283" s="180"/>
      <c r="W283" s="183"/>
    </row>
    <row r="284" spans="1:23" ht="21" customHeight="1">
      <c r="A284" s="172"/>
      <c r="B284" s="172"/>
      <c r="C284" s="173"/>
      <c r="D284" s="174"/>
      <c r="E284" s="174"/>
      <c r="F284" s="177"/>
      <c r="G284" s="184"/>
      <c r="H284" s="177"/>
      <c r="I284" s="184"/>
      <c r="J284" s="178"/>
      <c r="K284" s="185">
        <f t="shared" si="8"/>
      </c>
      <c r="L284" s="185"/>
      <c r="M284" s="186"/>
      <c r="N284" s="180"/>
      <c r="O284" s="180"/>
      <c r="P284" s="180"/>
      <c r="Q284" s="180"/>
      <c r="R284" s="180"/>
      <c r="S284" s="180"/>
      <c r="W284" s="183"/>
    </row>
    <row r="285" spans="1:23" ht="21" customHeight="1">
      <c r="A285" s="172"/>
      <c r="B285" s="172"/>
      <c r="C285" s="173"/>
      <c r="D285" s="174"/>
      <c r="E285" s="174"/>
      <c r="F285" s="177"/>
      <c r="G285" s="184"/>
      <c r="H285" s="177"/>
      <c r="I285" s="184"/>
      <c r="J285" s="178"/>
      <c r="K285" s="185">
        <f t="shared" si="8"/>
      </c>
      <c r="L285" s="185"/>
      <c r="M285" s="186"/>
      <c r="N285" s="160"/>
      <c r="O285" s="160"/>
      <c r="P285" s="160"/>
      <c r="Q285" s="160"/>
      <c r="R285" s="160"/>
      <c r="S285" s="160"/>
      <c r="W285" s="183"/>
    </row>
    <row r="286" spans="1:23" ht="21" customHeight="1">
      <c r="A286" s="172"/>
      <c r="B286" s="172"/>
      <c r="C286" s="173"/>
      <c r="D286" s="174"/>
      <c r="E286" s="174"/>
      <c r="F286" s="177"/>
      <c r="G286" s="184"/>
      <c r="H286" s="177"/>
      <c r="I286" s="184"/>
      <c r="J286" s="178"/>
      <c r="K286" s="185">
        <f t="shared" si="8"/>
      </c>
      <c r="L286" s="185"/>
      <c r="M286" s="186"/>
      <c r="N286" s="180"/>
      <c r="O286" s="180"/>
      <c r="P286" s="180"/>
      <c r="Q286" s="180"/>
      <c r="R286" s="180"/>
      <c r="S286" s="180"/>
      <c r="W286" s="183"/>
    </row>
    <row r="287" spans="1:23" ht="21" customHeight="1">
      <c r="A287" s="172"/>
      <c r="B287" s="172"/>
      <c r="C287" s="173"/>
      <c r="D287" s="174"/>
      <c r="E287" s="174"/>
      <c r="F287" s="177"/>
      <c r="G287" s="184"/>
      <c r="H287" s="177"/>
      <c r="I287" s="184"/>
      <c r="J287" s="178"/>
      <c r="K287" s="185">
        <f t="shared" si="8"/>
      </c>
      <c r="L287" s="185"/>
      <c r="M287" s="186"/>
      <c r="N287" s="180"/>
      <c r="O287" s="180"/>
      <c r="P287" s="180"/>
      <c r="Q287" s="180"/>
      <c r="R287" s="180"/>
      <c r="S287" s="180"/>
      <c r="W287" s="183"/>
    </row>
    <row r="288" spans="1:23" ht="21" customHeight="1">
      <c r="A288" s="172"/>
      <c r="B288" s="172"/>
      <c r="C288" s="173"/>
      <c r="D288" s="174"/>
      <c r="E288" s="174"/>
      <c r="F288" s="177"/>
      <c r="G288" s="184"/>
      <c r="H288" s="177"/>
      <c r="I288" s="184"/>
      <c r="J288" s="178"/>
      <c r="K288" s="185">
        <f t="shared" si="8"/>
      </c>
      <c r="L288" s="185"/>
      <c r="M288" s="186"/>
      <c r="N288" s="180"/>
      <c r="O288" s="180"/>
      <c r="P288" s="180"/>
      <c r="Q288" s="180"/>
      <c r="R288" s="180"/>
      <c r="S288" s="180"/>
      <c r="W288" s="183"/>
    </row>
    <row r="289" spans="1:23" ht="21" customHeight="1">
      <c r="A289" s="172"/>
      <c r="B289" s="172"/>
      <c r="C289" s="173"/>
      <c r="D289" s="174"/>
      <c r="E289" s="174"/>
      <c r="F289" s="177"/>
      <c r="G289" s="184"/>
      <c r="H289" s="177"/>
      <c r="I289" s="184"/>
      <c r="J289" s="178"/>
      <c r="K289" s="185">
        <f t="shared" si="8"/>
      </c>
      <c r="L289" s="185"/>
      <c r="M289" s="186"/>
      <c r="N289" s="180"/>
      <c r="O289" s="180"/>
      <c r="P289" s="180"/>
      <c r="Q289" s="180"/>
      <c r="R289" s="180"/>
      <c r="S289" s="180"/>
      <c r="W289" s="183"/>
    </row>
    <row r="290" spans="1:23" ht="21" customHeight="1">
      <c r="A290" s="172"/>
      <c r="B290" s="172"/>
      <c r="C290" s="173"/>
      <c r="D290" s="174"/>
      <c r="E290" s="174"/>
      <c r="F290" s="177"/>
      <c r="G290" s="184"/>
      <c r="H290" s="177"/>
      <c r="I290" s="184"/>
      <c r="J290" s="178"/>
      <c r="K290" s="185">
        <f t="shared" si="8"/>
      </c>
      <c r="L290" s="185"/>
      <c r="M290" s="186"/>
      <c r="N290" s="180"/>
      <c r="O290" s="180"/>
      <c r="P290" s="180"/>
      <c r="Q290" s="180"/>
      <c r="R290" s="180"/>
      <c r="S290" s="180"/>
      <c r="W290" s="183"/>
    </row>
    <row r="291" spans="1:23" ht="21" customHeight="1">
      <c r="A291" s="172"/>
      <c r="B291" s="172"/>
      <c r="C291" s="173"/>
      <c r="D291" s="174"/>
      <c r="E291" s="174"/>
      <c r="F291" s="177"/>
      <c r="G291" s="184"/>
      <c r="H291" s="177"/>
      <c r="I291" s="184"/>
      <c r="J291" s="178"/>
      <c r="K291" s="185">
        <f t="shared" si="8"/>
      </c>
      <c r="L291" s="185"/>
      <c r="M291" s="186"/>
      <c r="N291" s="180"/>
      <c r="O291" s="180"/>
      <c r="P291" s="180"/>
      <c r="Q291" s="180"/>
      <c r="R291" s="180"/>
      <c r="S291" s="180"/>
      <c r="W291" s="183"/>
    </row>
    <row r="292" spans="1:23" ht="21" customHeight="1">
      <c r="A292" s="172"/>
      <c r="B292" s="172"/>
      <c r="C292" s="173"/>
      <c r="D292" s="174"/>
      <c r="E292" s="174"/>
      <c r="F292" s="177"/>
      <c r="G292" s="184"/>
      <c r="H292" s="177"/>
      <c r="I292" s="184"/>
      <c r="J292" s="178"/>
      <c r="K292" s="185">
        <f t="shared" si="8"/>
      </c>
      <c r="L292" s="185"/>
      <c r="M292" s="186"/>
      <c r="N292" s="180"/>
      <c r="O292" s="180"/>
      <c r="P292" s="180"/>
      <c r="Q292" s="180"/>
      <c r="R292" s="180"/>
      <c r="S292" s="180"/>
      <c r="W292" s="183"/>
    </row>
    <row r="293" spans="1:23" ht="21" customHeight="1">
      <c r="A293" s="172"/>
      <c r="B293" s="172"/>
      <c r="C293" s="173"/>
      <c r="D293" s="174"/>
      <c r="E293" s="174"/>
      <c r="F293" s="177"/>
      <c r="G293" s="184"/>
      <c r="H293" s="177"/>
      <c r="I293" s="184"/>
      <c r="J293" s="178"/>
      <c r="K293" s="185">
        <f t="shared" si="8"/>
      </c>
      <c r="L293" s="185"/>
      <c r="M293" s="186"/>
      <c r="N293" s="163"/>
      <c r="O293" s="163"/>
      <c r="P293" s="163"/>
      <c r="Q293" s="163"/>
      <c r="R293" s="163"/>
      <c r="S293" s="163"/>
      <c r="W293" s="183"/>
    </row>
    <row r="294" spans="1:23" ht="21" customHeight="1">
      <c r="A294" s="172"/>
      <c r="B294" s="172"/>
      <c r="C294" s="173"/>
      <c r="D294" s="174"/>
      <c r="E294" s="174"/>
      <c r="F294" s="177"/>
      <c r="G294" s="184"/>
      <c r="H294" s="177"/>
      <c r="I294" s="184"/>
      <c r="J294" s="178"/>
      <c r="K294" s="185">
        <f t="shared" si="8"/>
      </c>
      <c r="L294" s="185"/>
      <c r="M294" s="186"/>
      <c r="N294" s="160"/>
      <c r="O294" s="160"/>
      <c r="P294" s="160"/>
      <c r="Q294" s="160"/>
      <c r="R294" s="160"/>
      <c r="S294" s="160"/>
      <c r="W294" s="183"/>
    </row>
    <row r="295" spans="1:23" ht="21" customHeight="1">
      <c r="A295" s="172"/>
      <c r="B295" s="172"/>
      <c r="C295" s="173"/>
      <c r="D295" s="174"/>
      <c r="E295" s="174"/>
      <c r="F295" s="177"/>
      <c r="G295" s="184"/>
      <c r="H295" s="177"/>
      <c r="I295" s="184"/>
      <c r="J295" s="178"/>
      <c r="K295" s="185">
        <f t="shared" si="8"/>
      </c>
      <c r="L295" s="185"/>
      <c r="M295" s="186"/>
      <c r="N295" s="160"/>
      <c r="O295" s="160"/>
      <c r="P295" s="160"/>
      <c r="Q295" s="160"/>
      <c r="R295" s="160"/>
      <c r="S295" s="160"/>
      <c r="W295" s="183"/>
    </row>
    <row r="296" spans="1:23" ht="21" customHeight="1">
      <c r="A296" s="172"/>
      <c r="B296" s="172"/>
      <c r="C296" s="173"/>
      <c r="D296" s="174"/>
      <c r="E296" s="174"/>
      <c r="F296" s="177"/>
      <c r="G296" s="184"/>
      <c r="H296" s="177"/>
      <c r="I296" s="184"/>
      <c r="J296" s="178"/>
      <c r="K296" s="185">
        <f t="shared" si="8"/>
      </c>
      <c r="L296" s="185"/>
      <c r="M296" s="186"/>
      <c r="N296" s="160"/>
      <c r="O296" s="160"/>
      <c r="P296" s="160"/>
      <c r="Q296" s="160"/>
      <c r="R296" s="160"/>
      <c r="S296" s="160"/>
      <c r="W296" s="183"/>
    </row>
    <row r="297" spans="1:23" ht="21" customHeight="1">
      <c r="A297" s="172"/>
      <c r="B297" s="172"/>
      <c r="C297" s="173"/>
      <c r="D297" s="174"/>
      <c r="E297" s="174"/>
      <c r="F297" s="177"/>
      <c r="G297" s="184"/>
      <c r="H297" s="177"/>
      <c r="I297" s="184"/>
      <c r="J297" s="178"/>
      <c r="K297" s="185">
        <f t="shared" si="8"/>
      </c>
      <c r="L297" s="185"/>
      <c r="M297" s="186"/>
      <c r="N297" s="160"/>
      <c r="O297" s="160"/>
      <c r="P297" s="160"/>
      <c r="Q297" s="160"/>
      <c r="R297" s="160"/>
      <c r="S297" s="160"/>
      <c r="W297" s="183"/>
    </row>
    <row r="298" spans="1:23" ht="21" customHeight="1">
      <c r="A298" s="172"/>
      <c r="B298" s="172"/>
      <c r="C298" s="173"/>
      <c r="D298" s="174"/>
      <c r="E298" s="174"/>
      <c r="F298" s="177"/>
      <c r="G298" s="184"/>
      <c r="H298" s="177"/>
      <c r="I298" s="184"/>
      <c r="J298" s="178"/>
      <c r="K298" s="185">
        <f t="shared" si="8"/>
      </c>
      <c r="L298" s="185"/>
      <c r="M298" s="186"/>
      <c r="N298" s="160"/>
      <c r="O298" s="160"/>
      <c r="P298" s="160"/>
      <c r="Q298" s="160"/>
      <c r="R298" s="160"/>
      <c r="S298" s="160"/>
      <c r="W298" s="183"/>
    </row>
    <row r="299" spans="1:23" ht="21" customHeight="1">
      <c r="A299" s="172"/>
      <c r="B299" s="172"/>
      <c r="C299" s="173"/>
      <c r="D299" s="174"/>
      <c r="E299" s="174"/>
      <c r="F299" s="177"/>
      <c r="G299" s="184"/>
      <c r="H299" s="177"/>
      <c r="I299" s="184"/>
      <c r="J299" s="178"/>
      <c r="K299" s="185">
        <f t="shared" si="8"/>
      </c>
      <c r="L299" s="185"/>
      <c r="M299" s="186"/>
      <c r="N299" s="161"/>
      <c r="O299" s="161"/>
      <c r="P299" s="161"/>
      <c r="Q299" s="161"/>
      <c r="R299" s="161"/>
      <c r="S299" s="161"/>
      <c r="W299" s="183"/>
    </row>
    <row r="300" spans="1:23" ht="21" customHeight="1">
      <c r="A300" s="172"/>
      <c r="B300" s="172"/>
      <c r="C300" s="173"/>
      <c r="D300" s="174"/>
      <c r="E300" s="174"/>
      <c r="F300" s="177"/>
      <c r="G300" s="184"/>
      <c r="H300" s="177"/>
      <c r="I300" s="184"/>
      <c r="J300" s="178"/>
      <c r="K300" s="185">
        <f t="shared" si="8"/>
      </c>
      <c r="L300" s="185"/>
      <c r="M300" s="186"/>
      <c r="N300" s="161"/>
      <c r="O300" s="161"/>
      <c r="P300" s="161"/>
      <c r="Q300" s="161"/>
      <c r="R300" s="161"/>
      <c r="S300" s="161"/>
      <c r="W300" s="183"/>
    </row>
    <row r="301" spans="1:23" ht="21" customHeight="1">
      <c r="A301" s="172"/>
      <c r="B301" s="172"/>
      <c r="C301" s="173"/>
      <c r="D301" s="173"/>
      <c r="E301" s="173"/>
      <c r="F301" s="176"/>
      <c r="G301" s="184"/>
      <c r="H301" s="177"/>
      <c r="I301" s="184"/>
      <c r="J301" s="178"/>
      <c r="K301" s="185">
        <f t="shared" si="8"/>
      </c>
      <c r="L301" s="185"/>
      <c r="M301" s="186"/>
      <c r="N301" s="161"/>
      <c r="O301" s="161"/>
      <c r="P301" s="161"/>
      <c r="Q301" s="161"/>
      <c r="R301" s="161"/>
      <c r="S301" s="161"/>
      <c r="W301" s="183"/>
    </row>
    <row r="302" spans="1:23" ht="12.75">
      <c r="A302" s="167"/>
      <c r="B302" s="167"/>
      <c r="C302" s="167"/>
      <c r="D302" s="167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8"/>
      <c r="P302" s="167"/>
      <c r="Q302" s="167"/>
      <c r="R302" s="167"/>
      <c r="S302" s="167"/>
      <c r="W302" s="183"/>
    </row>
    <row r="303" spans="1:23" ht="15" customHeight="1">
      <c r="A303" s="140" t="s">
        <v>128</v>
      </c>
      <c r="B303" s="140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69"/>
      <c r="P303" s="170" t="s">
        <v>6</v>
      </c>
      <c r="Q303" s="170"/>
      <c r="R303" s="170"/>
      <c r="S303" s="170"/>
      <c r="W303" s="183"/>
    </row>
    <row r="304" spans="1:23" ht="15" customHeight="1">
      <c r="A304" s="140"/>
      <c r="B304" s="140"/>
      <c r="C304" s="140"/>
      <c r="D304" s="140"/>
      <c r="E304" s="140"/>
      <c r="F304" s="140"/>
      <c r="G304" s="140"/>
      <c r="H304" s="140"/>
      <c r="I304" s="140"/>
      <c r="J304" s="140"/>
      <c r="K304" s="140"/>
      <c r="L304" s="140"/>
      <c r="M304" s="140"/>
      <c r="N304" s="140"/>
      <c r="O304" s="169"/>
      <c r="P304" s="143">
        <f>IF(S271=9,"",(10))</f>
        <v>10</v>
      </c>
      <c r="Q304" s="143"/>
      <c r="R304" s="32" t="s">
        <v>7</v>
      </c>
      <c r="S304" s="171">
        <f>IF(S271=9,"",(S271))</f>
        <v>10</v>
      </c>
      <c r="T304" s="23"/>
      <c r="W304" s="183"/>
    </row>
    <row r="305" spans="1:23" ht="13.5" customHeight="1">
      <c r="A305" s="145" t="s">
        <v>38</v>
      </c>
      <c r="B305" s="146" t="s">
        <v>39</v>
      </c>
      <c r="C305" s="146" t="s">
        <v>40</v>
      </c>
      <c r="D305" s="146" t="s">
        <v>41</v>
      </c>
      <c r="E305" s="146"/>
      <c r="F305" s="147" t="s">
        <v>42</v>
      </c>
      <c r="G305" s="148" t="s">
        <v>43</v>
      </c>
      <c r="H305" s="149"/>
      <c r="I305" s="150"/>
      <c r="J305" s="151" t="s">
        <v>44</v>
      </c>
      <c r="K305" s="147" t="s">
        <v>45</v>
      </c>
      <c r="L305" s="147"/>
      <c r="M305" s="151" t="s">
        <v>46</v>
      </c>
      <c r="N305" s="146" t="s">
        <v>47</v>
      </c>
      <c r="O305" s="146"/>
      <c r="P305" s="146"/>
      <c r="Q305" s="146"/>
      <c r="R305" s="146"/>
      <c r="S305" s="146"/>
      <c r="W305" s="183"/>
    </row>
    <row r="306" spans="1:23" ht="12.75">
      <c r="A306" s="145"/>
      <c r="B306" s="146"/>
      <c r="C306" s="146"/>
      <c r="D306" s="146"/>
      <c r="E306" s="146"/>
      <c r="F306" s="147"/>
      <c r="G306" s="148"/>
      <c r="H306" s="149"/>
      <c r="I306" s="152"/>
      <c r="J306" s="151"/>
      <c r="K306" s="147"/>
      <c r="L306" s="147"/>
      <c r="M306" s="151"/>
      <c r="N306" s="146"/>
      <c r="O306" s="146"/>
      <c r="P306" s="146"/>
      <c r="Q306" s="146"/>
      <c r="R306" s="146"/>
      <c r="S306" s="146"/>
      <c r="W306" s="183"/>
    </row>
    <row r="307" spans="1:23" ht="21" customHeight="1">
      <c r="A307" s="172"/>
      <c r="B307" s="172"/>
      <c r="C307" s="173"/>
      <c r="D307" s="174"/>
      <c r="E307" s="174"/>
      <c r="F307" s="175"/>
      <c r="G307" s="176"/>
      <c r="H307" s="187"/>
      <c r="I307" s="176"/>
      <c r="J307" s="188"/>
      <c r="K307" s="179"/>
      <c r="L307" s="179"/>
      <c r="M307" s="189"/>
      <c r="N307" s="180"/>
      <c r="O307" s="180"/>
      <c r="P307" s="180"/>
      <c r="Q307" s="180"/>
      <c r="R307" s="180"/>
      <c r="S307" s="180"/>
      <c r="W307" s="183"/>
    </row>
    <row r="308" spans="1:23" ht="21" customHeight="1">
      <c r="A308" s="172"/>
      <c r="B308" s="172"/>
      <c r="C308" s="173"/>
      <c r="D308" s="174"/>
      <c r="E308" s="174"/>
      <c r="F308" s="175"/>
      <c r="G308" s="176"/>
      <c r="H308" s="187"/>
      <c r="I308" s="176"/>
      <c r="J308" s="188"/>
      <c r="K308" s="179">
        <f aca="true" t="shared" si="9" ref="K308:K334">IF(B308=0,"",(B308*J308))</f>
      </c>
      <c r="L308" s="179"/>
      <c r="M308" s="189"/>
      <c r="N308" s="180"/>
      <c r="O308" s="180"/>
      <c r="P308" s="180"/>
      <c r="Q308" s="180"/>
      <c r="R308" s="180"/>
      <c r="S308" s="180"/>
      <c r="W308" s="183"/>
    </row>
    <row r="309" spans="1:23" ht="21" customHeight="1">
      <c r="A309" s="172"/>
      <c r="B309" s="172"/>
      <c r="C309" s="173"/>
      <c r="D309" s="174"/>
      <c r="E309" s="174"/>
      <c r="F309" s="175"/>
      <c r="G309" s="176"/>
      <c r="H309" s="187"/>
      <c r="I309" s="176"/>
      <c r="J309" s="188"/>
      <c r="K309" s="179">
        <f t="shared" si="9"/>
      </c>
      <c r="L309" s="179"/>
      <c r="M309" s="189"/>
      <c r="N309" s="180"/>
      <c r="O309" s="180"/>
      <c r="P309" s="180"/>
      <c r="Q309" s="180"/>
      <c r="R309" s="180"/>
      <c r="S309" s="180"/>
      <c r="W309" s="183"/>
    </row>
    <row r="310" spans="1:23" ht="21" customHeight="1">
      <c r="A310" s="172"/>
      <c r="B310" s="172"/>
      <c r="C310" s="173"/>
      <c r="D310" s="174"/>
      <c r="E310" s="174"/>
      <c r="F310" s="177"/>
      <c r="G310" s="176"/>
      <c r="H310" s="187"/>
      <c r="I310" s="176"/>
      <c r="J310" s="188"/>
      <c r="K310" s="179">
        <f t="shared" si="9"/>
      </c>
      <c r="L310" s="179"/>
      <c r="M310" s="189"/>
      <c r="N310" s="180"/>
      <c r="O310" s="180"/>
      <c r="P310" s="180"/>
      <c r="Q310" s="180"/>
      <c r="R310" s="180"/>
      <c r="S310" s="180"/>
      <c r="W310" s="183"/>
    </row>
    <row r="311" spans="1:23" ht="21" customHeight="1">
      <c r="A311" s="172"/>
      <c r="B311" s="172"/>
      <c r="C311" s="173"/>
      <c r="D311" s="174"/>
      <c r="E311" s="174"/>
      <c r="F311" s="177"/>
      <c r="G311" s="176"/>
      <c r="H311" s="187"/>
      <c r="I311" s="176"/>
      <c r="J311" s="188"/>
      <c r="K311" s="179">
        <f t="shared" si="9"/>
      </c>
      <c r="L311" s="179"/>
      <c r="M311" s="189"/>
      <c r="N311" s="180"/>
      <c r="O311" s="180"/>
      <c r="P311" s="180"/>
      <c r="Q311" s="180"/>
      <c r="R311" s="180"/>
      <c r="S311" s="180"/>
      <c r="W311" s="183"/>
    </row>
    <row r="312" spans="1:23" ht="21" customHeight="1">
      <c r="A312" s="172"/>
      <c r="B312" s="172"/>
      <c r="C312" s="173"/>
      <c r="D312" s="174"/>
      <c r="E312" s="174"/>
      <c r="F312" s="177"/>
      <c r="G312" s="176"/>
      <c r="H312" s="187"/>
      <c r="I312" s="176"/>
      <c r="J312" s="188"/>
      <c r="K312" s="179">
        <f t="shared" si="9"/>
      </c>
      <c r="L312" s="179"/>
      <c r="M312" s="189"/>
      <c r="N312" s="158"/>
      <c r="O312" s="158"/>
      <c r="P312" s="158"/>
      <c r="Q312" s="158"/>
      <c r="R312" s="158"/>
      <c r="S312" s="158"/>
      <c r="W312" s="183"/>
    </row>
    <row r="313" spans="1:23" ht="21" customHeight="1">
      <c r="A313" s="172"/>
      <c r="B313" s="172"/>
      <c r="C313" s="173"/>
      <c r="D313" s="174"/>
      <c r="E313" s="174"/>
      <c r="F313" s="177"/>
      <c r="G313" s="176"/>
      <c r="H313" s="187"/>
      <c r="I313" s="176"/>
      <c r="J313" s="188"/>
      <c r="K313" s="179">
        <f t="shared" si="9"/>
      </c>
      <c r="L313" s="179"/>
      <c r="M313" s="189"/>
      <c r="N313" s="180"/>
      <c r="O313" s="180"/>
      <c r="P313" s="180"/>
      <c r="Q313" s="180"/>
      <c r="R313" s="180"/>
      <c r="S313" s="180"/>
      <c r="W313" s="183"/>
    </row>
    <row r="314" spans="1:23" ht="21" customHeight="1">
      <c r="A314" s="172"/>
      <c r="B314" s="172"/>
      <c r="C314" s="173"/>
      <c r="D314" s="174"/>
      <c r="E314" s="174"/>
      <c r="F314" s="177"/>
      <c r="G314" s="176"/>
      <c r="H314" s="187"/>
      <c r="I314" s="176"/>
      <c r="J314" s="188"/>
      <c r="K314" s="179">
        <f t="shared" si="9"/>
      </c>
      <c r="L314" s="179"/>
      <c r="M314" s="189"/>
      <c r="N314" s="180"/>
      <c r="O314" s="180"/>
      <c r="P314" s="180"/>
      <c r="Q314" s="180"/>
      <c r="R314" s="180"/>
      <c r="S314" s="180"/>
      <c r="W314" s="183"/>
    </row>
    <row r="315" spans="1:23" ht="21" customHeight="1">
      <c r="A315" s="172"/>
      <c r="B315" s="172"/>
      <c r="C315" s="173"/>
      <c r="D315" s="174"/>
      <c r="E315" s="174"/>
      <c r="F315" s="177"/>
      <c r="G315" s="176"/>
      <c r="H315" s="187"/>
      <c r="I315" s="176"/>
      <c r="J315" s="188"/>
      <c r="K315" s="179">
        <f t="shared" si="9"/>
      </c>
      <c r="L315" s="179"/>
      <c r="M315" s="189"/>
      <c r="N315" s="180"/>
      <c r="O315" s="180"/>
      <c r="P315" s="180"/>
      <c r="Q315" s="180"/>
      <c r="R315" s="180"/>
      <c r="S315" s="180"/>
      <c r="W315" s="183"/>
    </row>
    <row r="316" spans="1:23" ht="21" customHeight="1">
      <c r="A316" s="172"/>
      <c r="B316" s="172"/>
      <c r="C316" s="173"/>
      <c r="D316" s="174"/>
      <c r="E316" s="174"/>
      <c r="F316" s="177"/>
      <c r="G316" s="176"/>
      <c r="H316" s="187"/>
      <c r="I316" s="176"/>
      <c r="J316" s="188"/>
      <c r="K316" s="179">
        <f t="shared" si="9"/>
      </c>
      <c r="L316" s="179"/>
      <c r="M316" s="189"/>
      <c r="N316" s="180"/>
      <c r="O316" s="180"/>
      <c r="P316" s="180"/>
      <c r="Q316" s="180"/>
      <c r="R316" s="180"/>
      <c r="S316" s="180"/>
      <c r="W316" s="183"/>
    </row>
    <row r="317" spans="1:23" ht="21" customHeight="1">
      <c r="A317" s="172"/>
      <c r="B317" s="172"/>
      <c r="C317" s="173"/>
      <c r="D317" s="174"/>
      <c r="E317" s="174"/>
      <c r="F317" s="177"/>
      <c r="G317" s="176"/>
      <c r="H317" s="187"/>
      <c r="I317" s="176"/>
      <c r="J317" s="188"/>
      <c r="K317" s="179">
        <f t="shared" si="9"/>
      </c>
      <c r="L317" s="179"/>
      <c r="M317" s="189"/>
      <c r="N317" s="180"/>
      <c r="O317" s="180"/>
      <c r="P317" s="180"/>
      <c r="Q317" s="180"/>
      <c r="R317" s="180"/>
      <c r="S317" s="180"/>
      <c r="W317" s="183"/>
    </row>
    <row r="318" spans="1:23" ht="21" customHeight="1">
      <c r="A318" s="172"/>
      <c r="B318" s="172"/>
      <c r="C318" s="173"/>
      <c r="D318" s="174"/>
      <c r="E318" s="174"/>
      <c r="F318" s="177"/>
      <c r="G318" s="176"/>
      <c r="H318" s="187"/>
      <c r="I318" s="176"/>
      <c r="J318" s="188"/>
      <c r="K318" s="179">
        <f t="shared" si="9"/>
      </c>
      <c r="L318" s="179"/>
      <c r="M318" s="189"/>
      <c r="N318" s="160"/>
      <c r="O318" s="160"/>
      <c r="P318" s="160"/>
      <c r="Q318" s="160"/>
      <c r="R318" s="160"/>
      <c r="S318" s="160"/>
      <c r="W318" s="183"/>
    </row>
    <row r="319" spans="1:23" ht="21" customHeight="1">
      <c r="A319" s="172"/>
      <c r="B319" s="172"/>
      <c r="C319" s="173"/>
      <c r="D319" s="174"/>
      <c r="E319" s="174"/>
      <c r="F319" s="177"/>
      <c r="G319" s="176"/>
      <c r="H319" s="187"/>
      <c r="I319" s="176"/>
      <c r="J319" s="188"/>
      <c r="K319" s="179">
        <f t="shared" si="9"/>
      </c>
      <c r="L319" s="179"/>
      <c r="M319" s="189"/>
      <c r="N319" s="180"/>
      <c r="O319" s="180"/>
      <c r="P319" s="180"/>
      <c r="Q319" s="180"/>
      <c r="R319" s="180"/>
      <c r="S319" s="180"/>
      <c r="W319" s="183"/>
    </row>
    <row r="320" spans="1:23" ht="21" customHeight="1">
      <c r="A320" s="172"/>
      <c r="B320" s="172"/>
      <c r="C320" s="173"/>
      <c r="D320" s="174"/>
      <c r="E320" s="174"/>
      <c r="F320" s="177"/>
      <c r="G320" s="176"/>
      <c r="H320" s="187"/>
      <c r="I320" s="176"/>
      <c r="J320" s="188"/>
      <c r="K320" s="179">
        <f t="shared" si="9"/>
      </c>
      <c r="L320" s="179"/>
      <c r="M320" s="189"/>
      <c r="N320" s="180"/>
      <c r="O320" s="180"/>
      <c r="P320" s="180"/>
      <c r="Q320" s="180"/>
      <c r="R320" s="180"/>
      <c r="S320" s="180"/>
      <c r="W320" s="183"/>
    </row>
    <row r="321" spans="1:23" ht="21" customHeight="1">
      <c r="A321" s="172"/>
      <c r="B321" s="172"/>
      <c r="C321" s="173"/>
      <c r="D321" s="174"/>
      <c r="E321" s="174"/>
      <c r="F321" s="177"/>
      <c r="G321" s="176"/>
      <c r="H321" s="187"/>
      <c r="I321" s="176"/>
      <c r="J321" s="188"/>
      <c r="K321" s="179">
        <f t="shared" si="9"/>
      </c>
      <c r="L321" s="179"/>
      <c r="M321" s="189"/>
      <c r="N321" s="180"/>
      <c r="O321" s="180"/>
      <c r="P321" s="180"/>
      <c r="Q321" s="180"/>
      <c r="R321" s="180"/>
      <c r="S321" s="180"/>
      <c r="W321" s="183"/>
    </row>
    <row r="322" spans="1:23" ht="21" customHeight="1">
      <c r="A322" s="172"/>
      <c r="B322" s="172"/>
      <c r="C322" s="173"/>
      <c r="D322" s="174"/>
      <c r="E322" s="174"/>
      <c r="F322" s="177"/>
      <c r="G322" s="176"/>
      <c r="H322" s="187"/>
      <c r="I322" s="176"/>
      <c r="J322" s="188"/>
      <c r="K322" s="179">
        <f t="shared" si="9"/>
      </c>
      <c r="L322" s="179"/>
      <c r="M322" s="189"/>
      <c r="N322" s="180"/>
      <c r="O322" s="180"/>
      <c r="P322" s="180"/>
      <c r="Q322" s="180"/>
      <c r="R322" s="180"/>
      <c r="S322" s="180"/>
      <c r="W322" s="183"/>
    </row>
    <row r="323" spans="1:23" ht="21" customHeight="1">
      <c r="A323" s="172"/>
      <c r="B323" s="172"/>
      <c r="C323" s="173"/>
      <c r="D323" s="174"/>
      <c r="E323" s="174"/>
      <c r="F323" s="177"/>
      <c r="G323" s="176"/>
      <c r="H323" s="187"/>
      <c r="I323" s="176"/>
      <c r="J323" s="188"/>
      <c r="K323" s="179">
        <f t="shared" si="9"/>
      </c>
      <c r="L323" s="179"/>
      <c r="M323" s="189"/>
      <c r="N323" s="180"/>
      <c r="O323" s="180"/>
      <c r="P323" s="180"/>
      <c r="Q323" s="180"/>
      <c r="R323" s="180"/>
      <c r="S323" s="180"/>
      <c r="W323" s="183"/>
    </row>
    <row r="324" spans="1:23" ht="21" customHeight="1">
      <c r="A324" s="172"/>
      <c r="B324" s="172"/>
      <c r="C324" s="173"/>
      <c r="D324" s="174"/>
      <c r="E324" s="174"/>
      <c r="F324" s="177"/>
      <c r="G324" s="176"/>
      <c r="H324" s="187"/>
      <c r="I324" s="176"/>
      <c r="J324" s="188"/>
      <c r="K324" s="179">
        <f t="shared" si="9"/>
      </c>
      <c r="L324" s="179"/>
      <c r="M324" s="189"/>
      <c r="N324" s="180"/>
      <c r="O324" s="180"/>
      <c r="P324" s="180"/>
      <c r="Q324" s="180"/>
      <c r="R324" s="180"/>
      <c r="S324" s="180"/>
      <c r="W324" s="183"/>
    </row>
    <row r="325" spans="1:23" ht="21" customHeight="1">
      <c r="A325" s="172"/>
      <c r="B325" s="172"/>
      <c r="C325" s="173"/>
      <c r="D325" s="174"/>
      <c r="E325" s="174"/>
      <c r="F325" s="177"/>
      <c r="G325" s="176"/>
      <c r="H325" s="187"/>
      <c r="I325" s="176"/>
      <c r="J325" s="188"/>
      <c r="K325" s="179">
        <f t="shared" si="9"/>
      </c>
      <c r="L325" s="179"/>
      <c r="M325" s="189"/>
      <c r="N325" s="180"/>
      <c r="O325" s="180"/>
      <c r="P325" s="180"/>
      <c r="Q325" s="180"/>
      <c r="R325" s="180"/>
      <c r="S325" s="180"/>
      <c r="W325" s="183"/>
    </row>
    <row r="326" spans="1:23" ht="21" customHeight="1">
      <c r="A326" s="172"/>
      <c r="B326" s="172"/>
      <c r="C326" s="173"/>
      <c r="D326" s="174"/>
      <c r="E326" s="174"/>
      <c r="F326" s="177"/>
      <c r="G326" s="176"/>
      <c r="H326" s="187"/>
      <c r="I326" s="176"/>
      <c r="J326" s="188"/>
      <c r="K326" s="179">
        <f t="shared" si="9"/>
      </c>
      <c r="L326" s="179"/>
      <c r="M326" s="189"/>
      <c r="N326" s="163"/>
      <c r="O326" s="163"/>
      <c r="P326" s="163"/>
      <c r="Q326" s="163"/>
      <c r="R326" s="163"/>
      <c r="S326" s="163"/>
      <c r="W326" s="183"/>
    </row>
    <row r="327" spans="1:23" ht="21" customHeight="1">
      <c r="A327" s="172"/>
      <c r="B327" s="172"/>
      <c r="C327" s="173"/>
      <c r="D327" s="174"/>
      <c r="E327" s="174"/>
      <c r="F327" s="177"/>
      <c r="G327" s="176"/>
      <c r="H327" s="187"/>
      <c r="I327" s="176"/>
      <c r="J327" s="188"/>
      <c r="K327" s="179">
        <f t="shared" si="9"/>
      </c>
      <c r="L327" s="179"/>
      <c r="M327" s="189"/>
      <c r="N327" s="160"/>
      <c r="O327" s="160"/>
      <c r="P327" s="160"/>
      <c r="Q327" s="160"/>
      <c r="R327" s="160"/>
      <c r="S327" s="160"/>
      <c r="W327" s="183"/>
    </row>
    <row r="328" spans="1:23" ht="21" customHeight="1">
      <c r="A328" s="172"/>
      <c r="B328" s="172"/>
      <c r="C328" s="173"/>
      <c r="D328" s="174"/>
      <c r="E328" s="174"/>
      <c r="F328" s="177"/>
      <c r="G328" s="176"/>
      <c r="H328" s="187"/>
      <c r="I328" s="176"/>
      <c r="J328" s="188"/>
      <c r="K328" s="179">
        <f t="shared" si="9"/>
      </c>
      <c r="L328" s="179"/>
      <c r="M328" s="189"/>
      <c r="N328" s="160"/>
      <c r="O328" s="160"/>
      <c r="P328" s="160"/>
      <c r="Q328" s="160"/>
      <c r="R328" s="160"/>
      <c r="S328" s="160"/>
      <c r="W328" s="183"/>
    </row>
    <row r="329" spans="1:23" ht="21" customHeight="1">
      <c r="A329" s="172"/>
      <c r="B329" s="172"/>
      <c r="C329" s="173"/>
      <c r="D329" s="174"/>
      <c r="E329" s="174"/>
      <c r="F329" s="177"/>
      <c r="G329" s="176"/>
      <c r="H329" s="187"/>
      <c r="I329" s="176"/>
      <c r="J329" s="188"/>
      <c r="K329" s="179">
        <f t="shared" si="9"/>
      </c>
      <c r="L329" s="179"/>
      <c r="M329" s="189"/>
      <c r="N329" s="160"/>
      <c r="O329" s="160"/>
      <c r="P329" s="160"/>
      <c r="Q329" s="160"/>
      <c r="R329" s="160"/>
      <c r="S329" s="160"/>
      <c r="W329" s="183"/>
    </row>
    <row r="330" spans="1:23" ht="21" customHeight="1">
      <c r="A330" s="172"/>
      <c r="B330" s="172"/>
      <c r="C330" s="173"/>
      <c r="D330" s="174"/>
      <c r="E330" s="174"/>
      <c r="F330" s="177"/>
      <c r="G330" s="176"/>
      <c r="H330" s="187"/>
      <c r="I330" s="176"/>
      <c r="J330" s="188"/>
      <c r="K330" s="179">
        <f t="shared" si="9"/>
      </c>
      <c r="L330" s="179"/>
      <c r="M330" s="189"/>
      <c r="N330" s="160"/>
      <c r="O330" s="160"/>
      <c r="P330" s="160"/>
      <c r="Q330" s="160"/>
      <c r="R330" s="160"/>
      <c r="S330" s="160"/>
      <c r="W330" s="183"/>
    </row>
    <row r="331" spans="1:23" ht="21" customHeight="1">
      <c r="A331" s="172"/>
      <c r="B331" s="172"/>
      <c r="C331" s="173"/>
      <c r="D331" s="174"/>
      <c r="E331" s="174"/>
      <c r="F331" s="177"/>
      <c r="G331" s="176"/>
      <c r="H331" s="187"/>
      <c r="I331" s="176"/>
      <c r="J331" s="188"/>
      <c r="K331" s="179">
        <f t="shared" si="9"/>
      </c>
      <c r="L331" s="179"/>
      <c r="M331" s="189"/>
      <c r="N331" s="160"/>
      <c r="O331" s="160"/>
      <c r="P331" s="160"/>
      <c r="Q331" s="160"/>
      <c r="R331" s="160"/>
      <c r="S331" s="160"/>
      <c r="W331" s="183"/>
    </row>
    <row r="332" spans="1:23" ht="21" customHeight="1">
      <c r="A332" s="172"/>
      <c r="B332" s="172"/>
      <c r="C332" s="173"/>
      <c r="D332" s="174"/>
      <c r="E332" s="174"/>
      <c r="F332" s="177"/>
      <c r="G332" s="176"/>
      <c r="H332" s="187"/>
      <c r="I332" s="176"/>
      <c r="J332" s="188"/>
      <c r="K332" s="179">
        <f t="shared" si="9"/>
      </c>
      <c r="L332" s="179"/>
      <c r="M332" s="189"/>
      <c r="N332" s="161"/>
      <c r="O332" s="161"/>
      <c r="P332" s="161"/>
      <c r="Q332" s="161"/>
      <c r="R332" s="161"/>
      <c r="S332" s="161"/>
      <c r="W332" s="183"/>
    </row>
    <row r="333" spans="1:23" ht="21" customHeight="1">
      <c r="A333" s="172"/>
      <c r="B333" s="172"/>
      <c r="C333" s="173"/>
      <c r="D333" s="174"/>
      <c r="E333" s="174"/>
      <c r="F333" s="177"/>
      <c r="G333" s="176"/>
      <c r="H333" s="187"/>
      <c r="I333" s="176"/>
      <c r="J333" s="188"/>
      <c r="K333" s="179">
        <f t="shared" si="9"/>
      </c>
      <c r="L333" s="179"/>
      <c r="M333" s="189"/>
      <c r="N333" s="161"/>
      <c r="O333" s="161"/>
      <c r="P333" s="161"/>
      <c r="Q333" s="161"/>
      <c r="R333" s="161"/>
      <c r="S333" s="161"/>
      <c r="W333" s="183"/>
    </row>
    <row r="334" spans="1:23" ht="21" customHeight="1">
      <c r="A334" s="172"/>
      <c r="B334" s="172"/>
      <c r="C334" s="173"/>
      <c r="D334" s="173"/>
      <c r="E334" s="173"/>
      <c r="F334" s="176"/>
      <c r="G334" s="176"/>
      <c r="H334" s="187"/>
      <c r="I334" s="176"/>
      <c r="J334" s="188"/>
      <c r="K334" s="179">
        <f t="shared" si="9"/>
      </c>
      <c r="L334" s="179"/>
      <c r="M334" s="189"/>
      <c r="N334" s="161"/>
      <c r="O334" s="161"/>
      <c r="P334" s="161"/>
      <c r="Q334" s="161"/>
      <c r="R334" s="161"/>
      <c r="S334" s="161"/>
      <c r="W334" s="183"/>
    </row>
    <row r="335" spans="1:19" ht="12.75">
      <c r="A335" s="190"/>
      <c r="B335" s="190"/>
      <c r="C335" s="190"/>
      <c r="D335" s="190"/>
      <c r="E335" s="190"/>
      <c r="F335" s="190"/>
      <c r="G335" s="190"/>
      <c r="H335" s="190"/>
      <c r="I335" s="190"/>
      <c r="J335" s="190"/>
      <c r="K335" s="190"/>
      <c r="L335" s="190"/>
      <c r="M335" s="190"/>
      <c r="N335" s="191"/>
      <c r="P335" s="190"/>
      <c r="Q335" s="190"/>
      <c r="R335" s="190"/>
      <c r="S335" s="190"/>
    </row>
    <row r="336" spans="1:19" ht="12.75">
      <c r="A336" s="190"/>
      <c r="B336" s="190"/>
      <c r="C336" s="190"/>
      <c r="D336" s="190"/>
      <c r="E336" s="190"/>
      <c r="F336" s="190"/>
      <c r="G336" s="190"/>
      <c r="H336" s="190"/>
      <c r="I336" s="190"/>
      <c r="J336" s="190"/>
      <c r="K336" s="190"/>
      <c r="L336" s="190"/>
      <c r="M336" s="190"/>
      <c r="N336" s="191"/>
      <c r="P336" s="190"/>
      <c r="Q336" s="190"/>
      <c r="R336" s="190"/>
      <c r="S336" s="190"/>
    </row>
    <row r="337" spans="1:19" ht="12.75">
      <c r="A337" s="190"/>
      <c r="B337" s="190"/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191"/>
      <c r="P337" s="190"/>
      <c r="Q337" s="190"/>
      <c r="R337" s="190"/>
      <c r="S337" s="190"/>
    </row>
    <row r="338" spans="1:19" ht="12.75">
      <c r="A338" s="190"/>
      <c r="B338" s="190"/>
      <c r="C338" s="190"/>
      <c r="D338" s="190"/>
      <c r="E338" s="190"/>
      <c r="F338" s="190"/>
      <c r="G338" s="190"/>
      <c r="H338" s="190"/>
      <c r="I338" s="190"/>
      <c r="J338" s="190"/>
      <c r="K338" s="190"/>
      <c r="L338" s="190"/>
      <c r="M338" s="190"/>
      <c r="N338" s="191"/>
      <c r="P338" s="190"/>
      <c r="Q338" s="190"/>
      <c r="R338" s="190"/>
      <c r="S338" s="190"/>
    </row>
    <row r="339" spans="1:19" ht="12.75">
      <c r="A339" s="190"/>
      <c r="B339" s="190"/>
      <c r="C339" s="190"/>
      <c r="D339" s="190"/>
      <c r="E339" s="190"/>
      <c r="F339" s="190"/>
      <c r="G339" s="190"/>
      <c r="H339" s="190"/>
      <c r="I339" s="190"/>
      <c r="J339" s="190"/>
      <c r="K339" s="190"/>
      <c r="L339" s="190"/>
      <c r="M339" s="190"/>
      <c r="N339" s="191"/>
      <c r="P339" s="190"/>
      <c r="Q339" s="190"/>
      <c r="R339" s="190"/>
      <c r="S339" s="190"/>
    </row>
    <row r="340" spans="1:19" ht="12.75">
      <c r="A340" s="190"/>
      <c r="B340" s="190"/>
      <c r="C340" s="190"/>
      <c r="D340" s="190"/>
      <c r="E340" s="190"/>
      <c r="F340" s="190"/>
      <c r="G340" s="190"/>
      <c r="H340" s="190"/>
      <c r="I340" s="190"/>
      <c r="J340" s="190"/>
      <c r="K340" s="190"/>
      <c r="L340" s="190"/>
      <c r="M340" s="190"/>
      <c r="N340" s="191"/>
      <c r="P340" s="190"/>
      <c r="Q340" s="190"/>
      <c r="R340" s="190"/>
      <c r="S340" s="190"/>
    </row>
    <row r="341" spans="1:19" ht="12.75">
      <c r="A341" s="190"/>
      <c r="B341" s="190"/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191"/>
      <c r="P341" s="190"/>
      <c r="Q341" s="190"/>
      <c r="R341" s="190"/>
      <c r="S341" s="190"/>
    </row>
    <row r="342" spans="1:19" ht="12.75">
      <c r="A342" s="190"/>
      <c r="B342" s="190"/>
      <c r="C342" s="190"/>
      <c r="D342" s="190"/>
      <c r="E342" s="190"/>
      <c r="F342" s="190"/>
      <c r="G342" s="190"/>
      <c r="H342" s="190"/>
      <c r="I342" s="190"/>
      <c r="J342" s="190"/>
      <c r="K342" s="190"/>
      <c r="L342" s="190"/>
      <c r="M342" s="190"/>
      <c r="N342" s="191"/>
      <c r="P342" s="190"/>
      <c r="Q342" s="190"/>
      <c r="R342" s="190"/>
      <c r="S342" s="190"/>
    </row>
    <row r="343" spans="1:19" ht="12.75">
      <c r="A343" s="190"/>
      <c r="B343" s="190"/>
      <c r="C343" s="190"/>
      <c r="D343" s="190"/>
      <c r="E343" s="190"/>
      <c r="F343" s="190"/>
      <c r="G343" s="190"/>
      <c r="H343" s="190"/>
      <c r="I343" s="190"/>
      <c r="J343" s="190"/>
      <c r="K343" s="190"/>
      <c r="L343" s="190"/>
      <c r="M343" s="190"/>
      <c r="N343" s="191"/>
      <c r="P343" s="190"/>
      <c r="Q343" s="190"/>
      <c r="R343" s="190"/>
      <c r="S343" s="190"/>
    </row>
    <row r="344" spans="1:19" ht="12.75">
      <c r="A344" s="190"/>
      <c r="B344" s="190"/>
      <c r="C344" s="190"/>
      <c r="D344" s="190"/>
      <c r="E344" s="190"/>
      <c r="F344" s="190"/>
      <c r="G344" s="190"/>
      <c r="H344" s="190"/>
      <c r="I344" s="190"/>
      <c r="J344" s="190"/>
      <c r="K344" s="190"/>
      <c r="L344" s="190"/>
      <c r="M344" s="190"/>
      <c r="N344" s="191"/>
      <c r="P344" s="190"/>
      <c r="Q344" s="190"/>
      <c r="R344" s="190"/>
      <c r="S344" s="190"/>
    </row>
    <row r="345" spans="1:19" ht="12.75">
      <c r="A345" s="190"/>
      <c r="B345" s="190"/>
      <c r="C345" s="190"/>
      <c r="D345" s="190"/>
      <c r="E345" s="190"/>
      <c r="F345" s="190"/>
      <c r="G345" s="190"/>
      <c r="H345" s="190"/>
      <c r="I345" s="190"/>
      <c r="J345" s="190"/>
      <c r="K345" s="190"/>
      <c r="L345" s="190"/>
      <c r="M345" s="190"/>
      <c r="N345" s="191"/>
      <c r="P345" s="190"/>
      <c r="Q345" s="190"/>
      <c r="R345" s="190"/>
      <c r="S345" s="190"/>
    </row>
    <row r="346" spans="1:19" ht="12.75">
      <c r="A346" s="190"/>
      <c r="B346" s="190"/>
      <c r="C346" s="190"/>
      <c r="D346" s="190"/>
      <c r="E346" s="190"/>
      <c r="F346" s="190"/>
      <c r="G346" s="190"/>
      <c r="H346" s="190"/>
      <c r="I346" s="190"/>
      <c r="J346" s="190"/>
      <c r="K346" s="190"/>
      <c r="L346" s="190"/>
      <c r="M346" s="190"/>
      <c r="N346" s="191"/>
      <c r="P346" s="190"/>
      <c r="Q346" s="190"/>
      <c r="R346" s="190"/>
      <c r="S346" s="190"/>
    </row>
    <row r="347" spans="1:19" ht="12.75">
      <c r="A347" s="190"/>
      <c r="B347" s="190"/>
      <c r="C347" s="190"/>
      <c r="D347" s="190"/>
      <c r="E347" s="190"/>
      <c r="F347" s="190"/>
      <c r="G347" s="190"/>
      <c r="H347" s="190"/>
      <c r="I347" s="190"/>
      <c r="J347" s="190"/>
      <c r="K347" s="190"/>
      <c r="L347" s="190"/>
      <c r="M347" s="190"/>
      <c r="N347" s="191"/>
      <c r="P347" s="190"/>
      <c r="Q347" s="190"/>
      <c r="R347" s="190"/>
      <c r="S347" s="190"/>
    </row>
    <row r="348" spans="1:19" ht="12.75">
      <c r="A348" s="190"/>
      <c r="B348" s="190"/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191"/>
      <c r="P348" s="190"/>
      <c r="Q348" s="190"/>
      <c r="R348" s="190"/>
      <c r="S348" s="190"/>
    </row>
    <row r="349" spans="1:19" ht="12.75">
      <c r="A349" s="190"/>
      <c r="B349" s="190"/>
      <c r="C349" s="190"/>
      <c r="D349" s="190"/>
      <c r="E349" s="190"/>
      <c r="F349" s="190"/>
      <c r="G349" s="190"/>
      <c r="H349" s="190"/>
      <c r="I349" s="190"/>
      <c r="J349" s="190"/>
      <c r="K349" s="190"/>
      <c r="L349" s="190"/>
      <c r="M349" s="190"/>
      <c r="N349" s="191"/>
      <c r="P349" s="190"/>
      <c r="Q349" s="190"/>
      <c r="R349" s="190"/>
      <c r="S349" s="190"/>
    </row>
    <row r="350" spans="1:19" ht="12.75">
      <c r="A350" s="190"/>
      <c r="B350" s="190"/>
      <c r="C350" s="190"/>
      <c r="D350" s="190"/>
      <c r="E350" s="190"/>
      <c r="F350" s="190"/>
      <c r="G350" s="190"/>
      <c r="H350" s="190"/>
      <c r="I350" s="190"/>
      <c r="J350" s="190"/>
      <c r="K350" s="190"/>
      <c r="L350" s="190"/>
      <c r="M350" s="190"/>
      <c r="N350" s="191"/>
      <c r="P350" s="190"/>
      <c r="Q350" s="190"/>
      <c r="R350" s="190"/>
      <c r="S350" s="190"/>
    </row>
    <row r="351" spans="1:19" ht="12.75">
      <c r="A351" s="190"/>
      <c r="B351" s="190"/>
      <c r="C351" s="190"/>
      <c r="D351" s="190"/>
      <c r="E351" s="190"/>
      <c r="F351" s="190"/>
      <c r="G351" s="190"/>
      <c r="H351" s="190"/>
      <c r="I351" s="190"/>
      <c r="J351" s="190"/>
      <c r="K351" s="190"/>
      <c r="L351" s="190"/>
      <c r="M351" s="190"/>
      <c r="N351" s="191"/>
      <c r="P351" s="190"/>
      <c r="Q351" s="190"/>
      <c r="R351" s="190"/>
      <c r="S351" s="190"/>
    </row>
    <row r="352" spans="1:19" ht="12.75">
      <c r="A352" s="190"/>
      <c r="B352" s="190"/>
      <c r="C352" s="190"/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1"/>
      <c r="P352" s="190"/>
      <c r="Q352" s="190"/>
      <c r="R352" s="190"/>
      <c r="S352" s="190"/>
    </row>
    <row r="353" spans="1:19" ht="12.75">
      <c r="A353" s="190"/>
      <c r="B353" s="190"/>
      <c r="C353" s="190"/>
      <c r="D353" s="190"/>
      <c r="E353" s="190"/>
      <c r="F353" s="190"/>
      <c r="G353" s="190"/>
      <c r="H353" s="190"/>
      <c r="I353" s="190"/>
      <c r="J353" s="190"/>
      <c r="K353" s="190"/>
      <c r="L353" s="190"/>
      <c r="M353" s="190"/>
      <c r="N353" s="191"/>
      <c r="P353" s="190"/>
      <c r="Q353" s="190"/>
      <c r="R353" s="190"/>
      <c r="S353" s="190"/>
    </row>
    <row r="354" spans="1:19" ht="12.75">
      <c r="A354" s="190"/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191"/>
      <c r="P354" s="190"/>
      <c r="Q354" s="190"/>
      <c r="R354" s="190"/>
      <c r="S354" s="190"/>
    </row>
    <row r="355" spans="1:19" ht="12.75">
      <c r="A355" s="190"/>
      <c r="B355" s="190"/>
      <c r="C355" s="190"/>
      <c r="D355" s="190"/>
      <c r="E355" s="190"/>
      <c r="F355" s="190"/>
      <c r="G355" s="190"/>
      <c r="H355" s="190"/>
      <c r="I355" s="190"/>
      <c r="J355" s="190"/>
      <c r="K355" s="190"/>
      <c r="L355" s="190"/>
      <c r="M355" s="190"/>
      <c r="N355" s="191"/>
      <c r="P355" s="190"/>
      <c r="Q355" s="190"/>
      <c r="R355" s="190"/>
      <c r="S355" s="190"/>
    </row>
    <row r="356" spans="1:19" ht="12.75">
      <c r="A356" s="190"/>
      <c r="B356" s="190"/>
      <c r="C356" s="190"/>
      <c r="D356" s="190"/>
      <c r="E356" s="190"/>
      <c r="F356" s="190"/>
      <c r="G356" s="190"/>
      <c r="H356" s="190"/>
      <c r="I356" s="190"/>
      <c r="J356" s="190"/>
      <c r="K356" s="190"/>
      <c r="L356" s="190"/>
      <c r="M356" s="190"/>
      <c r="N356" s="191"/>
      <c r="P356" s="190"/>
      <c r="Q356" s="190"/>
      <c r="R356" s="190"/>
      <c r="S356" s="190"/>
    </row>
    <row r="357" spans="1:19" ht="12.75">
      <c r="A357" s="190"/>
      <c r="B357" s="190"/>
      <c r="C357" s="190"/>
      <c r="D357" s="190"/>
      <c r="E357" s="190"/>
      <c r="F357" s="190"/>
      <c r="G357" s="190"/>
      <c r="H357" s="190"/>
      <c r="I357" s="190"/>
      <c r="J357" s="190"/>
      <c r="K357" s="190"/>
      <c r="L357" s="190"/>
      <c r="M357" s="190"/>
      <c r="N357" s="191"/>
      <c r="P357" s="190"/>
      <c r="Q357" s="190"/>
      <c r="R357" s="190"/>
      <c r="S357" s="190"/>
    </row>
    <row r="358" spans="1:19" ht="12.75">
      <c r="A358" s="190"/>
      <c r="B358" s="190"/>
      <c r="C358" s="190"/>
      <c r="D358" s="190"/>
      <c r="E358" s="190"/>
      <c r="F358" s="190"/>
      <c r="G358" s="190"/>
      <c r="H358" s="190"/>
      <c r="I358" s="190"/>
      <c r="J358" s="190"/>
      <c r="K358" s="190"/>
      <c r="L358" s="190"/>
      <c r="M358" s="190"/>
      <c r="N358" s="191"/>
      <c r="P358" s="190"/>
      <c r="Q358" s="190"/>
      <c r="R358" s="190"/>
      <c r="S358" s="190"/>
    </row>
    <row r="359" spans="1:19" ht="12.75">
      <c r="A359" s="190"/>
      <c r="B359" s="190"/>
      <c r="C359" s="190"/>
      <c r="D359" s="190"/>
      <c r="E359" s="190"/>
      <c r="F359" s="190"/>
      <c r="G359" s="190"/>
      <c r="H359" s="190"/>
      <c r="I359" s="190"/>
      <c r="J359" s="190"/>
      <c r="K359" s="190"/>
      <c r="L359" s="190"/>
      <c r="M359" s="190"/>
      <c r="N359" s="191"/>
      <c r="P359" s="190"/>
      <c r="Q359" s="190"/>
      <c r="R359" s="190"/>
      <c r="S359" s="190"/>
    </row>
    <row r="360" spans="1:19" ht="12.75">
      <c r="A360" s="190"/>
      <c r="B360" s="190"/>
      <c r="C360" s="190"/>
      <c r="D360" s="190"/>
      <c r="E360" s="190"/>
      <c r="F360" s="190"/>
      <c r="G360" s="190"/>
      <c r="H360" s="190"/>
      <c r="I360" s="190"/>
      <c r="J360" s="190"/>
      <c r="K360" s="190"/>
      <c r="L360" s="190"/>
      <c r="M360" s="190"/>
      <c r="N360" s="191"/>
      <c r="P360" s="190"/>
      <c r="Q360" s="190"/>
      <c r="R360" s="190"/>
      <c r="S360" s="190"/>
    </row>
    <row r="361" spans="1:19" ht="12.75">
      <c r="A361" s="190"/>
      <c r="B361" s="190"/>
      <c r="C361" s="190"/>
      <c r="D361" s="190"/>
      <c r="E361" s="190"/>
      <c r="F361" s="190"/>
      <c r="G361" s="190"/>
      <c r="H361" s="190"/>
      <c r="I361" s="190"/>
      <c r="J361" s="190"/>
      <c r="K361" s="190"/>
      <c r="L361" s="190"/>
      <c r="M361" s="190"/>
      <c r="N361" s="191"/>
      <c r="P361" s="190"/>
      <c r="Q361" s="190"/>
      <c r="R361" s="190"/>
      <c r="S361" s="190"/>
    </row>
    <row r="362" spans="1:19" ht="12.75">
      <c r="A362" s="190"/>
      <c r="B362" s="190"/>
      <c r="C362" s="190"/>
      <c r="D362" s="190"/>
      <c r="E362" s="190"/>
      <c r="F362" s="190"/>
      <c r="G362" s="190"/>
      <c r="H362" s="190"/>
      <c r="I362" s="190"/>
      <c r="J362" s="190"/>
      <c r="K362" s="190"/>
      <c r="L362" s="190"/>
      <c r="M362" s="190"/>
      <c r="N362" s="191"/>
      <c r="P362" s="190"/>
      <c r="Q362" s="190"/>
      <c r="R362" s="190"/>
      <c r="S362" s="190"/>
    </row>
    <row r="363" spans="1:19" ht="12.75">
      <c r="A363" s="190"/>
      <c r="B363" s="190"/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191"/>
      <c r="P363" s="190"/>
      <c r="Q363" s="190"/>
      <c r="R363" s="190"/>
      <c r="S363" s="190"/>
    </row>
    <row r="364" spans="1:19" ht="12.75">
      <c r="A364" s="190"/>
      <c r="B364" s="190"/>
      <c r="C364" s="190"/>
      <c r="D364" s="190"/>
      <c r="E364" s="190"/>
      <c r="F364" s="190"/>
      <c r="G364" s="190"/>
      <c r="H364" s="190"/>
      <c r="I364" s="190"/>
      <c r="J364" s="190"/>
      <c r="K364" s="190"/>
      <c r="L364" s="190"/>
      <c r="M364" s="190"/>
      <c r="N364" s="191"/>
      <c r="P364" s="190"/>
      <c r="Q364" s="190"/>
      <c r="R364" s="190"/>
      <c r="S364" s="190"/>
    </row>
    <row r="365" spans="1:19" ht="12.75">
      <c r="A365" s="190"/>
      <c r="B365" s="190"/>
      <c r="C365" s="190"/>
      <c r="D365" s="190"/>
      <c r="E365" s="190"/>
      <c r="F365" s="190"/>
      <c r="G365" s="190"/>
      <c r="H365" s="190"/>
      <c r="I365" s="190"/>
      <c r="J365" s="190"/>
      <c r="K365" s="190"/>
      <c r="L365" s="190"/>
      <c r="M365" s="190"/>
      <c r="N365" s="191"/>
      <c r="P365" s="190"/>
      <c r="Q365" s="190"/>
      <c r="R365" s="190"/>
      <c r="S365" s="190"/>
    </row>
    <row r="366" spans="1:19" ht="12.75">
      <c r="A366" s="190"/>
      <c r="B366" s="190"/>
      <c r="C366" s="190"/>
      <c r="D366" s="190"/>
      <c r="E366" s="190"/>
      <c r="F366" s="190"/>
      <c r="G366" s="190"/>
      <c r="H366" s="190"/>
      <c r="I366" s="190"/>
      <c r="J366" s="190"/>
      <c r="K366" s="190"/>
      <c r="L366" s="190"/>
      <c r="M366" s="190"/>
      <c r="N366" s="191"/>
      <c r="P366" s="190"/>
      <c r="Q366" s="190"/>
      <c r="R366" s="190"/>
      <c r="S366" s="190"/>
    </row>
    <row r="367" spans="1:19" ht="12.75">
      <c r="A367" s="190"/>
      <c r="B367" s="190"/>
      <c r="C367" s="190"/>
      <c r="D367" s="190"/>
      <c r="E367" s="190"/>
      <c r="F367" s="190"/>
      <c r="G367" s="190"/>
      <c r="H367" s="190"/>
      <c r="I367" s="190"/>
      <c r="J367" s="190"/>
      <c r="K367" s="190"/>
      <c r="L367" s="190"/>
      <c r="M367" s="190"/>
      <c r="N367" s="191"/>
      <c r="P367" s="190"/>
      <c r="Q367" s="190"/>
      <c r="R367" s="190"/>
      <c r="S367" s="190"/>
    </row>
    <row r="368" spans="1:19" ht="12.75">
      <c r="A368" s="190"/>
      <c r="B368" s="190"/>
      <c r="C368" s="190"/>
      <c r="D368" s="190"/>
      <c r="E368" s="190"/>
      <c r="F368" s="190"/>
      <c r="G368" s="190"/>
      <c r="H368" s="190"/>
      <c r="I368" s="190"/>
      <c r="J368" s="190"/>
      <c r="K368" s="190"/>
      <c r="L368" s="190"/>
      <c r="M368" s="190"/>
      <c r="N368" s="191"/>
      <c r="P368" s="190"/>
      <c r="Q368" s="190"/>
      <c r="R368" s="190"/>
      <c r="S368" s="190"/>
    </row>
    <row r="369" spans="1:19" ht="12.75">
      <c r="A369" s="190"/>
      <c r="B369" s="190"/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191"/>
      <c r="P369" s="190"/>
      <c r="Q369" s="190"/>
      <c r="R369" s="190"/>
      <c r="S369" s="190"/>
    </row>
    <row r="370" spans="1:19" ht="12.75">
      <c r="A370" s="190"/>
      <c r="B370" s="190"/>
      <c r="C370" s="190"/>
      <c r="D370" s="190"/>
      <c r="E370" s="190"/>
      <c r="F370" s="190"/>
      <c r="G370" s="190"/>
      <c r="H370" s="190"/>
      <c r="I370" s="190"/>
      <c r="J370" s="190"/>
      <c r="K370" s="190"/>
      <c r="L370" s="190"/>
      <c r="M370" s="190"/>
      <c r="N370" s="191"/>
      <c r="P370" s="190"/>
      <c r="Q370" s="190"/>
      <c r="R370" s="190"/>
      <c r="S370" s="190"/>
    </row>
    <row r="371" spans="1:19" ht="12.75">
      <c r="A371" s="190"/>
      <c r="B371" s="190"/>
      <c r="C371" s="190"/>
      <c r="D371" s="190"/>
      <c r="E371" s="190"/>
      <c r="F371" s="190"/>
      <c r="G371" s="190"/>
      <c r="H371" s="190"/>
      <c r="I371" s="190"/>
      <c r="J371" s="190"/>
      <c r="K371" s="190"/>
      <c r="L371" s="190"/>
      <c r="M371" s="190"/>
      <c r="N371" s="191"/>
      <c r="P371" s="190"/>
      <c r="Q371" s="190"/>
      <c r="R371" s="190"/>
      <c r="S371" s="190"/>
    </row>
    <row r="372" spans="1:19" ht="12.75">
      <c r="A372" s="190"/>
      <c r="B372" s="190"/>
      <c r="C372" s="190"/>
      <c r="D372" s="190"/>
      <c r="E372" s="190"/>
      <c r="F372" s="190"/>
      <c r="G372" s="190"/>
      <c r="H372" s="190"/>
      <c r="I372" s="190"/>
      <c r="J372" s="190"/>
      <c r="K372" s="190"/>
      <c r="L372" s="190"/>
      <c r="M372" s="190"/>
      <c r="N372" s="191"/>
      <c r="P372" s="190"/>
      <c r="Q372" s="190"/>
      <c r="R372" s="190"/>
      <c r="S372" s="190"/>
    </row>
    <row r="373" spans="1:19" ht="12.75">
      <c r="A373" s="190"/>
      <c r="B373" s="190"/>
      <c r="C373" s="190"/>
      <c r="D373" s="190"/>
      <c r="E373" s="190"/>
      <c r="F373" s="190"/>
      <c r="G373" s="190"/>
      <c r="H373" s="190"/>
      <c r="I373" s="190"/>
      <c r="J373" s="190"/>
      <c r="K373" s="190"/>
      <c r="L373" s="190"/>
      <c r="M373" s="190"/>
      <c r="N373" s="191"/>
      <c r="P373" s="190"/>
      <c r="Q373" s="190"/>
      <c r="R373" s="190"/>
      <c r="S373" s="190"/>
    </row>
    <row r="374" spans="1:19" ht="12.75">
      <c r="A374" s="190"/>
      <c r="B374" s="190"/>
      <c r="C374" s="190"/>
      <c r="D374" s="190"/>
      <c r="E374" s="190"/>
      <c r="F374" s="190"/>
      <c r="G374" s="190"/>
      <c r="H374" s="190"/>
      <c r="I374" s="190"/>
      <c r="J374" s="190"/>
      <c r="K374" s="190"/>
      <c r="L374" s="190"/>
      <c r="M374" s="190"/>
      <c r="N374" s="191"/>
      <c r="P374" s="190"/>
      <c r="Q374" s="190"/>
      <c r="R374" s="190"/>
      <c r="S374" s="190"/>
    </row>
    <row r="375" spans="1:19" ht="12.75">
      <c r="A375" s="190"/>
      <c r="B375" s="190"/>
      <c r="C375" s="190"/>
      <c r="D375" s="190"/>
      <c r="E375" s="190"/>
      <c r="F375" s="190"/>
      <c r="G375" s="190"/>
      <c r="H375" s="190"/>
      <c r="I375" s="190"/>
      <c r="J375" s="190"/>
      <c r="K375" s="190"/>
      <c r="L375" s="190"/>
      <c r="M375" s="190"/>
      <c r="N375" s="191"/>
      <c r="P375" s="190"/>
      <c r="Q375" s="190"/>
      <c r="R375" s="190"/>
      <c r="S375" s="190"/>
    </row>
    <row r="376" spans="1:19" ht="12.75">
      <c r="A376" s="190"/>
      <c r="B376" s="190"/>
      <c r="C376" s="190"/>
      <c r="D376" s="190"/>
      <c r="E376" s="190"/>
      <c r="F376" s="190"/>
      <c r="G376" s="190"/>
      <c r="H376" s="190"/>
      <c r="I376" s="190"/>
      <c r="J376" s="190"/>
      <c r="K376" s="190"/>
      <c r="L376" s="190"/>
      <c r="M376" s="190"/>
      <c r="N376" s="191"/>
      <c r="P376" s="190"/>
      <c r="Q376" s="190"/>
      <c r="R376" s="190"/>
      <c r="S376" s="190"/>
    </row>
    <row r="377" spans="1:19" ht="12.75">
      <c r="A377" s="190"/>
      <c r="B377" s="190"/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191"/>
      <c r="P377" s="190"/>
      <c r="Q377" s="190"/>
      <c r="R377" s="190"/>
      <c r="S377" s="190"/>
    </row>
    <row r="378" spans="1:19" ht="12.75">
      <c r="A378" s="190"/>
      <c r="B378" s="190"/>
      <c r="C378" s="190"/>
      <c r="D378" s="190"/>
      <c r="E378" s="190"/>
      <c r="F378" s="190"/>
      <c r="G378" s="190"/>
      <c r="H378" s="190"/>
      <c r="I378" s="190"/>
      <c r="J378" s="190"/>
      <c r="K378" s="190"/>
      <c r="L378" s="190"/>
      <c r="M378" s="190"/>
      <c r="N378" s="191"/>
      <c r="P378" s="190"/>
      <c r="Q378" s="190"/>
      <c r="R378" s="190"/>
      <c r="S378" s="190"/>
    </row>
    <row r="379" spans="1:19" ht="12.75">
      <c r="A379" s="190"/>
      <c r="B379" s="190"/>
      <c r="C379" s="190"/>
      <c r="D379" s="190"/>
      <c r="E379" s="190"/>
      <c r="F379" s="190"/>
      <c r="G379" s="190"/>
      <c r="H379" s="190"/>
      <c r="I379" s="190"/>
      <c r="J379" s="190"/>
      <c r="K379" s="190"/>
      <c r="L379" s="190"/>
      <c r="M379" s="190"/>
      <c r="N379" s="191"/>
      <c r="P379" s="190"/>
      <c r="Q379" s="190"/>
      <c r="R379" s="190"/>
      <c r="S379" s="190"/>
    </row>
    <row r="380" spans="1:19" ht="12.75">
      <c r="A380" s="190"/>
      <c r="B380" s="190"/>
      <c r="C380" s="190"/>
      <c r="D380" s="190"/>
      <c r="E380" s="190"/>
      <c r="F380" s="190"/>
      <c r="G380" s="190"/>
      <c r="H380" s="190"/>
      <c r="I380" s="190"/>
      <c r="J380" s="190"/>
      <c r="K380" s="190"/>
      <c r="L380" s="190"/>
      <c r="M380" s="190"/>
      <c r="N380" s="191"/>
      <c r="P380" s="190"/>
      <c r="Q380" s="190"/>
      <c r="R380" s="190"/>
      <c r="S380" s="190"/>
    </row>
    <row r="381" spans="1:19" ht="12.75">
      <c r="A381" s="190"/>
      <c r="B381" s="190"/>
      <c r="C381" s="190"/>
      <c r="D381" s="190"/>
      <c r="E381" s="190"/>
      <c r="F381" s="190"/>
      <c r="G381" s="190"/>
      <c r="H381" s="190"/>
      <c r="I381" s="190"/>
      <c r="J381" s="190"/>
      <c r="K381" s="190"/>
      <c r="L381" s="190"/>
      <c r="M381" s="190"/>
      <c r="N381" s="191"/>
      <c r="P381" s="190"/>
      <c r="Q381" s="190"/>
      <c r="R381" s="190"/>
      <c r="S381" s="190"/>
    </row>
    <row r="382" spans="1:19" ht="12.75">
      <c r="A382" s="190"/>
      <c r="B382" s="190"/>
      <c r="C382" s="190"/>
      <c r="D382" s="190"/>
      <c r="E382" s="190"/>
      <c r="F382" s="190"/>
      <c r="G382" s="190"/>
      <c r="H382" s="190"/>
      <c r="I382" s="190"/>
      <c r="J382" s="190"/>
      <c r="K382" s="190"/>
      <c r="L382" s="190"/>
      <c r="M382" s="190"/>
      <c r="N382" s="191"/>
      <c r="P382" s="190"/>
      <c r="Q382" s="190"/>
      <c r="R382" s="190"/>
      <c r="S382" s="190"/>
    </row>
    <row r="383" spans="1:19" ht="12.75">
      <c r="A383" s="190"/>
      <c r="B383" s="190"/>
      <c r="C383" s="190"/>
      <c r="D383" s="190"/>
      <c r="E383" s="190"/>
      <c r="F383" s="190"/>
      <c r="G383" s="190"/>
      <c r="H383" s="190"/>
      <c r="I383" s="190"/>
      <c r="J383" s="190"/>
      <c r="K383" s="190"/>
      <c r="L383" s="190"/>
      <c r="M383" s="190"/>
      <c r="N383" s="191"/>
      <c r="P383" s="190"/>
      <c r="Q383" s="190"/>
      <c r="R383" s="190"/>
      <c r="S383" s="190"/>
    </row>
    <row r="384" spans="1:19" ht="12.75">
      <c r="A384" s="190"/>
      <c r="B384" s="190"/>
      <c r="C384" s="190"/>
      <c r="D384" s="190"/>
      <c r="E384" s="190"/>
      <c r="F384" s="190"/>
      <c r="G384" s="190"/>
      <c r="H384" s="190"/>
      <c r="I384" s="190"/>
      <c r="J384" s="190"/>
      <c r="K384" s="190"/>
      <c r="L384" s="190"/>
      <c r="M384" s="190"/>
      <c r="N384" s="191"/>
      <c r="P384" s="190"/>
      <c r="Q384" s="190"/>
      <c r="R384" s="190"/>
      <c r="S384" s="190"/>
    </row>
    <row r="385" spans="1:19" ht="12.75">
      <c r="A385" s="190"/>
      <c r="B385" s="190"/>
      <c r="C385" s="190"/>
      <c r="D385" s="190"/>
      <c r="E385" s="190"/>
      <c r="F385" s="190"/>
      <c r="G385" s="190"/>
      <c r="H385" s="190"/>
      <c r="I385" s="190"/>
      <c r="J385" s="190"/>
      <c r="K385" s="190"/>
      <c r="L385" s="190"/>
      <c r="M385" s="190"/>
      <c r="N385" s="191"/>
      <c r="P385" s="190"/>
      <c r="Q385" s="190"/>
      <c r="R385" s="190"/>
      <c r="S385" s="190"/>
    </row>
    <row r="386" spans="1:19" ht="12.75">
      <c r="A386" s="190"/>
      <c r="B386" s="190"/>
      <c r="C386" s="190"/>
      <c r="D386" s="190"/>
      <c r="E386" s="190"/>
      <c r="F386" s="190"/>
      <c r="G386" s="190"/>
      <c r="H386" s="190"/>
      <c r="I386" s="190"/>
      <c r="J386" s="190"/>
      <c r="K386" s="190"/>
      <c r="L386" s="190"/>
      <c r="M386" s="190"/>
      <c r="N386" s="191"/>
      <c r="P386" s="190"/>
      <c r="Q386" s="190"/>
      <c r="R386" s="190"/>
      <c r="S386" s="190"/>
    </row>
    <row r="387" spans="1:19" ht="12.75">
      <c r="A387" s="190"/>
      <c r="B387" s="190"/>
      <c r="C387" s="190"/>
      <c r="D387" s="190"/>
      <c r="E387" s="190"/>
      <c r="F387" s="190"/>
      <c r="G387" s="190"/>
      <c r="H387" s="190"/>
      <c r="I387" s="190"/>
      <c r="J387" s="190"/>
      <c r="K387" s="190"/>
      <c r="L387" s="190"/>
      <c r="M387" s="190"/>
      <c r="N387" s="191"/>
      <c r="P387" s="190"/>
      <c r="Q387" s="190"/>
      <c r="R387" s="190"/>
      <c r="S387" s="190"/>
    </row>
    <row r="388" spans="1:19" ht="12.75">
      <c r="A388" s="190"/>
      <c r="B388" s="190"/>
      <c r="C388" s="190"/>
      <c r="D388" s="190"/>
      <c r="E388" s="190"/>
      <c r="F388" s="190"/>
      <c r="G388" s="190"/>
      <c r="H388" s="190"/>
      <c r="I388" s="190"/>
      <c r="J388" s="190"/>
      <c r="K388" s="190"/>
      <c r="L388" s="190"/>
      <c r="M388" s="190"/>
      <c r="N388" s="191"/>
      <c r="P388" s="190"/>
      <c r="Q388" s="190"/>
      <c r="R388" s="190"/>
      <c r="S388" s="190"/>
    </row>
    <row r="389" spans="1:19" ht="12.75">
      <c r="A389" s="190"/>
      <c r="B389" s="190"/>
      <c r="C389" s="190"/>
      <c r="D389" s="190"/>
      <c r="E389" s="190"/>
      <c r="F389" s="190"/>
      <c r="G389" s="190"/>
      <c r="H389" s="190"/>
      <c r="I389" s="190"/>
      <c r="J389" s="190"/>
      <c r="K389" s="190"/>
      <c r="L389" s="190"/>
      <c r="M389" s="190"/>
      <c r="N389" s="191"/>
      <c r="P389" s="190"/>
      <c r="Q389" s="190"/>
      <c r="R389" s="190"/>
      <c r="S389" s="190"/>
    </row>
    <row r="390" spans="1:19" ht="12.75">
      <c r="A390" s="190"/>
      <c r="B390" s="190"/>
      <c r="C390" s="190"/>
      <c r="D390" s="190"/>
      <c r="E390" s="190"/>
      <c r="F390" s="190"/>
      <c r="G390" s="190"/>
      <c r="H390" s="190"/>
      <c r="I390" s="190"/>
      <c r="J390" s="190"/>
      <c r="K390" s="190"/>
      <c r="L390" s="190"/>
      <c r="M390" s="190"/>
      <c r="N390" s="191"/>
      <c r="P390" s="190"/>
      <c r="Q390" s="190"/>
      <c r="R390" s="190"/>
      <c r="S390" s="190"/>
    </row>
    <row r="391" spans="1:19" ht="12.75">
      <c r="A391" s="190"/>
      <c r="B391" s="190"/>
      <c r="C391" s="190"/>
      <c r="D391" s="190"/>
      <c r="E391" s="190"/>
      <c r="F391" s="190"/>
      <c r="G391" s="190"/>
      <c r="H391" s="190"/>
      <c r="I391" s="190"/>
      <c r="J391" s="190"/>
      <c r="K391" s="190"/>
      <c r="L391" s="190"/>
      <c r="M391" s="190"/>
      <c r="N391" s="191"/>
      <c r="P391" s="190"/>
      <c r="Q391" s="190"/>
      <c r="R391" s="190"/>
      <c r="S391" s="190"/>
    </row>
    <row r="392" spans="1:19" ht="12.75">
      <c r="A392" s="190"/>
      <c r="B392" s="190"/>
      <c r="C392" s="190"/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1"/>
      <c r="P392" s="190"/>
      <c r="Q392" s="190"/>
      <c r="R392" s="190"/>
      <c r="S392" s="190"/>
    </row>
    <row r="393" spans="1:19" ht="12.75">
      <c r="A393" s="190"/>
      <c r="B393" s="190"/>
      <c r="C393" s="190"/>
      <c r="D393" s="190"/>
      <c r="E393" s="190"/>
      <c r="F393" s="190"/>
      <c r="G393" s="190"/>
      <c r="H393" s="190"/>
      <c r="I393" s="190"/>
      <c r="J393" s="190"/>
      <c r="K393" s="190"/>
      <c r="L393" s="190"/>
      <c r="M393" s="190"/>
      <c r="N393" s="191"/>
      <c r="P393" s="190"/>
      <c r="Q393" s="190"/>
      <c r="R393" s="190"/>
      <c r="S393" s="190"/>
    </row>
    <row r="394" spans="1:19" ht="12.75">
      <c r="A394" s="190"/>
      <c r="B394" s="190"/>
      <c r="C394" s="190"/>
      <c r="D394" s="190"/>
      <c r="E394" s="190"/>
      <c r="F394" s="190"/>
      <c r="G394" s="190"/>
      <c r="H394" s="190"/>
      <c r="I394" s="190"/>
      <c r="J394" s="190"/>
      <c r="K394" s="190"/>
      <c r="L394" s="190"/>
      <c r="M394" s="190"/>
      <c r="N394" s="191"/>
      <c r="P394" s="190"/>
      <c r="Q394" s="190"/>
      <c r="R394" s="190"/>
      <c r="S394" s="190"/>
    </row>
    <row r="395" spans="1:19" ht="12.75">
      <c r="A395" s="190"/>
      <c r="B395" s="190"/>
      <c r="C395" s="190"/>
      <c r="D395" s="190"/>
      <c r="E395" s="190"/>
      <c r="F395" s="190"/>
      <c r="G395" s="190"/>
      <c r="H395" s="190"/>
      <c r="I395" s="190"/>
      <c r="J395" s="190"/>
      <c r="K395" s="190"/>
      <c r="L395" s="190"/>
      <c r="M395" s="190"/>
      <c r="N395" s="191"/>
      <c r="P395" s="190"/>
      <c r="Q395" s="190"/>
      <c r="R395" s="190"/>
      <c r="S395" s="190"/>
    </row>
    <row r="396" spans="1:19" ht="12.75">
      <c r="A396" s="190"/>
      <c r="B396" s="190"/>
      <c r="C396" s="190"/>
      <c r="D396" s="190"/>
      <c r="E396" s="190"/>
      <c r="F396" s="190"/>
      <c r="G396" s="190"/>
      <c r="H396" s="190"/>
      <c r="I396" s="190"/>
      <c r="J396" s="190"/>
      <c r="K396" s="190"/>
      <c r="L396" s="190"/>
      <c r="M396" s="190"/>
      <c r="N396" s="191"/>
      <c r="P396" s="190"/>
      <c r="Q396" s="190"/>
      <c r="R396" s="190"/>
      <c r="S396" s="190"/>
    </row>
    <row r="397" spans="1:19" ht="12.75">
      <c r="A397" s="190"/>
      <c r="B397" s="190"/>
      <c r="C397" s="190"/>
      <c r="D397" s="190"/>
      <c r="E397" s="190"/>
      <c r="F397" s="190"/>
      <c r="G397" s="190"/>
      <c r="H397" s="190"/>
      <c r="I397" s="190"/>
      <c r="J397" s="190"/>
      <c r="K397" s="190"/>
      <c r="L397" s="190"/>
      <c r="M397" s="190"/>
      <c r="N397" s="191"/>
      <c r="P397" s="190"/>
      <c r="Q397" s="190"/>
      <c r="R397" s="190"/>
      <c r="S397" s="190"/>
    </row>
    <row r="398" spans="1:19" ht="12.75">
      <c r="A398" s="190"/>
      <c r="B398" s="190"/>
      <c r="C398" s="190"/>
      <c r="D398" s="190"/>
      <c r="E398" s="190"/>
      <c r="F398" s="190"/>
      <c r="G398" s="190"/>
      <c r="H398" s="190"/>
      <c r="I398" s="190"/>
      <c r="J398" s="190"/>
      <c r="K398" s="190"/>
      <c r="L398" s="190"/>
      <c r="M398" s="190"/>
      <c r="N398" s="191"/>
      <c r="P398" s="190"/>
      <c r="Q398" s="190"/>
      <c r="R398" s="190"/>
      <c r="S398" s="190"/>
    </row>
    <row r="399" spans="1:19" ht="12.75">
      <c r="A399" s="190"/>
      <c r="B399" s="190"/>
      <c r="C399" s="190"/>
      <c r="D399" s="190"/>
      <c r="E399" s="190"/>
      <c r="F399" s="190"/>
      <c r="G399" s="190"/>
      <c r="H399" s="190"/>
      <c r="I399" s="190"/>
      <c r="J399" s="190"/>
      <c r="K399" s="190"/>
      <c r="L399" s="190"/>
      <c r="M399" s="190"/>
      <c r="N399" s="191"/>
      <c r="P399" s="190"/>
      <c r="Q399" s="190"/>
      <c r="R399" s="190"/>
      <c r="S399" s="190"/>
    </row>
    <row r="400" spans="1:19" ht="12.75">
      <c r="A400" s="190"/>
      <c r="B400" s="190"/>
      <c r="C400" s="190"/>
      <c r="D400" s="190"/>
      <c r="E400" s="190"/>
      <c r="F400" s="190"/>
      <c r="G400" s="190"/>
      <c r="H400" s="190"/>
      <c r="I400" s="190"/>
      <c r="J400" s="190"/>
      <c r="K400" s="190"/>
      <c r="L400" s="190"/>
      <c r="M400" s="190"/>
      <c r="N400" s="191"/>
      <c r="P400" s="190"/>
      <c r="Q400" s="190"/>
      <c r="R400" s="190"/>
      <c r="S400" s="190"/>
    </row>
    <row r="401" spans="1:19" ht="12.75">
      <c r="A401" s="190"/>
      <c r="B401" s="190"/>
      <c r="C401" s="190"/>
      <c r="D401" s="190"/>
      <c r="E401" s="190"/>
      <c r="F401" s="190"/>
      <c r="G401" s="190"/>
      <c r="H401" s="190"/>
      <c r="I401" s="190"/>
      <c r="J401" s="190"/>
      <c r="K401" s="190"/>
      <c r="L401" s="190"/>
      <c r="M401" s="190"/>
      <c r="N401" s="191"/>
      <c r="P401" s="190"/>
      <c r="Q401" s="190"/>
      <c r="R401" s="190"/>
      <c r="S401" s="190"/>
    </row>
    <row r="402" spans="1:19" ht="12.75">
      <c r="A402" s="190"/>
      <c r="B402" s="190"/>
      <c r="C402" s="190"/>
      <c r="D402" s="190"/>
      <c r="E402" s="190"/>
      <c r="F402" s="190"/>
      <c r="G402" s="190"/>
      <c r="H402" s="190"/>
      <c r="I402" s="190"/>
      <c r="J402" s="190"/>
      <c r="K402" s="190"/>
      <c r="L402" s="190"/>
      <c r="M402" s="190"/>
      <c r="N402" s="191"/>
      <c r="P402" s="190"/>
      <c r="Q402" s="190"/>
      <c r="R402" s="190"/>
      <c r="S402" s="190"/>
    </row>
    <row r="403" spans="1:19" ht="12.75">
      <c r="A403" s="190"/>
      <c r="B403" s="190"/>
      <c r="C403" s="190"/>
      <c r="D403" s="190"/>
      <c r="E403" s="190"/>
      <c r="F403" s="190"/>
      <c r="G403" s="190"/>
      <c r="H403" s="190"/>
      <c r="I403" s="190"/>
      <c r="J403" s="190"/>
      <c r="K403" s="190"/>
      <c r="L403" s="190"/>
      <c r="M403" s="190"/>
      <c r="N403" s="191"/>
      <c r="P403" s="190"/>
      <c r="Q403" s="190"/>
      <c r="R403" s="190"/>
      <c r="S403" s="190"/>
    </row>
    <row r="404" spans="1:19" ht="12.75">
      <c r="A404" s="190"/>
      <c r="B404" s="190"/>
      <c r="C404" s="190"/>
      <c r="D404" s="190"/>
      <c r="E404" s="190"/>
      <c r="F404" s="190"/>
      <c r="G404" s="190"/>
      <c r="H404" s="190"/>
      <c r="I404" s="190"/>
      <c r="J404" s="190"/>
      <c r="K404" s="190"/>
      <c r="L404" s="190"/>
      <c r="M404" s="190"/>
      <c r="N404" s="191"/>
      <c r="P404" s="190"/>
      <c r="Q404" s="190"/>
      <c r="R404" s="190"/>
      <c r="S404" s="190"/>
    </row>
    <row r="405" spans="1:19" ht="12.75">
      <c r="A405" s="190"/>
      <c r="B405" s="190"/>
      <c r="C405" s="190"/>
      <c r="D405" s="190"/>
      <c r="E405" s="190"/>
      <c r="F405" s="190"/>
      <c r="G405" s="190"/>
      <c r="H405" s="190"/>
      <c r="I405" s="190"/>
      <c r="J405" s="190"/>
      <c r="K405" s="190"/>
      <c r="L405" s="190"/>
      <c r="M405" s="190"/>
      <c r="N405" s="191"/>
      <c r="P405" s="190"/>
      <c r="Q405" s="190"/>
      <c r="R405" s="190"/>
      <c r="S405" s="190"/>
    </row>
    <row r="406" spans="1:19" ht="12.75">
      <c r="A406" s="190"/>
      <c r="B406" s="190"/>
      <c r="C406" s="190"/>
      <c r="D406" s="190"/>
      <c r="E406" s="190"/>
      <c r="F406" s="190"/>
      <c r="G406" s="190"/>
      <c r="H406" s="190"/>
      <c r="I406" s="190"/>
      <c r="J406" s="190"/>
      <c r="K406" s="190"/>
      <c r="L406" s="190"/>
      <c r="M406" s="190"/>
      <c r="N406" s="191"/>
      <c r="P406" s="190"/>
      <c r="Q406" s="190"/>
      <c r="R406" s="190"/>
      <c r="S406" s="190"/>
    </row>
    <row r="407" spans="1:19" ht="12.75">
      <c r="A407" s="190"/>
      <c r="B407" s="190"/>
      <c r="C407" s="190"/>
      <c r="D407" s="190"/>
      <c r="E407" s="190"/>
      <c r="F407" s="190"/>
      <c r="G407" s="190"/>
      <c r="H407" s="190"/>
      <c r="I407" s="190"/>
      <c r="J407" s="190"/>
      <c r="K407" s="190"/>
      <c r="L407" s="190"/>
      <c r="M407" s="190"/>
      <c r="N407" s="191"/>
      <c r="P407" s="190"/>
      <c r="Q407" s="190"/>
      <c r="R407" s="190"/>
      <c r="S407" s="190"/>
    </row>
    <row r="408" spans="1:19" ht="12.75">
      <c r="A408" s="190"/>
      <c r="B408" s="190"/>
      <c r="C408" s="190"/>
      <c r="D408" s="190"/>
      <c r="E408" s="190"/>
      <c r="F408" s="190"/>
      <c r="G408" s="190"/>
      <c r="H408" s="190"/>
      <c r="I408" s="190"/>
      <c r="J408" s="190"/>
      <c r="K408" s="190"/>
      <c r="L408" s="190"/>
      <c r="M408" s="190"/>
      <c r="N408" s="191"/>
      <c r="P408" s="190"/>
      <c r="Q408" s="190"/>
      <c r="R408" s="190"/>
      <c r="S408" s="190"/>
    </row>
    <row r="409" spans="1:19" ht="12.75">
      <c r="A409" s="190"/>
      <c r="B409" s="190"/>
      <c r="C409" s="190"/>
      <c r="D409" s="190"/>
      <c r="E409" s="190"/>
      <c r="F409" s="190"/>
      <c r="G409" s="190"/>
      <c r="H409" s="190"/>
      <c r="I409" s="190"/>
      <c r="J409" s="190"/>
      <c r="K409" s="190"/>
      <c r="L409" s="190"/>
      <c r="M409" s="190"/>
      <c r="N409" s="191"/>
      <c r="P409" s="190"/>
      <c r="Q409" s="190"/>
      <c r="R409" s="190"/>
      <c r="S409" s="190"/>
    </row>
    <row r="410" spans="1:19" ht="12.75">
      <c r="A410" s="190"/>
      <c r="B410" s="190"/>
      <c r="C410" s="190"/>
      <c r="D410" s="190"/>
      <c r="E410" s="190"/>
      <c r="F410" s="190"/>
      <c r="G410" s="190"/>
      <c r="H410" s="190"/>
      <c r="I410" s="190"/>
      <c r="J410" s="190"/>
      <c r="K410" s="190"/>
      <c r="L410" s="190"/>
      <c r="M410" s="190"/>
      <c r="N410" s="191"/>
      <c r="P410" s="190"/>
      <c r="Q410" s="190"/>
      <c r="R410" s="190"/>
      <c r="S410" s="190"/>
    </row>
    <row r="411" spans="1:19" ht="12.75">
      <c r="A411" s="190"/>
      <c r="B411" s="190"/>
      <c r="C411" s="190"/>
      <c r="D411" s="190"/>
      <c r="E411" s="190"/>
      <c r="F411" s="190"/>
      <c r="G411" s="190"/>
      <c r="H411" s="190"/>
      <c r="I411" s="190"/>
      <c r="J411" s="190"/>
      <c r="K411" s="190"/>
      <c r="L411" s="190"/>
      <c r="M411" s="190"/>
      <c r="N411" s="191"/>
      <c r="P411" s="190"/>
      <c r="Q411" s="190"/>
      <c r="R411" s="190"/>
      <c r="S411" s="190"/>
    </row>
    <row r="412" spans="1:19" ht="12.75">
      <c r="A412" s="190"/>
      <c r="B412" s="190"/>
      <c r="C412" s="190"/>
      <c r="D412" s="190"/>
      <c r="E412" s="190"/>
      <c r="F412" s="190"/>
      <c r="G412" s="190"/>
      <c r="H412" s="190"/>
      <c r="I412" s="190"/>
      <c r="J412" s="190"/>
      <c r="K412" s="190"/>
      <c r="L412" s="190"/>
      <c r="M412" s="190"/>
      <c r="N412" s="191"/>
      <c r="P412" s="190"/>
      <c r="Q412" s="190"/>
      <c r="R412" s="190"/>
      <c r="S412" s="190"/>
    </row>
    <row r="413" spans="1:19" ht="12.75">
      <c r="A413" s="190"/>
      <c r="B413" s="190"/>
      <c r="C413" s="190"/>
      <c r="D413" s="190"/>
      <c r="E413" s="190"/>
      <c r="F413" s="190"/>
      <c r="G413" s="190"/>
      <c r="H413" s="190"/>
      <c r="I413" s="190"/>
      <c r="J413" s="190"/>
      <c r="K413" s="190"/>
      <c r="L413" s="190"/>
      <c r="M413" s="190"/>
      <c r="N413" s="191"/>
      <c r="P413" s="190"/>
      <c r="Q413" s="190"/>
      <c r="R413" s="190"/>
      <c r="S413" s="190"/>
    </row>
    <row r="414" spans="1:19" ht="12.75">
      <c r="A414" s="190"/>
      <c r="B414" s="190"/>
      <c r="C414" s="190"/>
      <c r="D414" s="190"/>
      <c r="E414" s="190"/>
      <c r="F414" s="190"/>
      <c r="G414" s="190"/>
      <c r="H414" s="190"/>
      <c r="I414" s="190"/>
      <c r="J414" s="190"/>
      <c r="K414" s="190"/>
      <c r="L414" s="190"/>
      <c r="M414" s="190"/>
      <c r="N414" s="191"/>
      <c r="P414" s="190"/>
      <c r="Q414" s="190"/>
      <c r="R414" s="190"/>
      <c r="S414" s="190"/>
    </row>
    <row r="415" spans="1:19" ht="12.75">
      <c r="A415" s="190"/>
      <c r="B415" s="190"/>
      <c r="C415" s="190"/>
      <c r="D415" s="190"/>
      <c r="E415" s="190"/>
      <c r="F415" s="190"/>
      <c r="G415" s="190"/>
      <c r="H415" s="190"/>
      <c r="I415" s="190"/>
      <c r="J415" s="190"/>
      <c r="K415" s="190"/>
      <c r="L415" s="190"/>
      <c r="M415" s="190"/>
      <c r="N415" s="191"/>
      <c r="P415" s="190"/>
      <c r="Q415" s="190"/>
      <c r="R415" s="190"/>
      <c r="S415" s="190"/>
    </row>
    <row r="416" spans="1:19" ht="12.75">
      <c r="A416" s="190"/>
      <c r="B416" s="190"/>
      <c r="C416" s="190"/>
      <c r="D416" s="190"/>
      <c r="E416" s="190"/>
      <c r="F416" s="190"/>
      <c r="G416" s="190"/>
      <c r="H416" s="190"/>
      <c r="I416" s="190"/>
      <c r="J416" s="190"/>
      <c r="K416" s="190"/>
      <c r="L416" s="190"/>
      <c r="M416" s="190"/>
      <c r="N416" s="191"/>
      <c r="P416" s="190"/>
      <c r="Q416" s="190"/>
      <c r="R416" s="190"/>
      <c r="S416" s="190"/>
    </row>
    <row r="417" spans="1:19" ht="12.75">
      <c r="A417" s="190"/>
      <c r="B417" s="190"/>
      <c r="C417" s="190"/>
      <c r="D417" s="190"/>
      <c r="E417" s="190"/>
      <c r="F417" s="190"/>
      <c r="G417" s="190"/>
      <c r="H417" s="190"/>
      <c r="I417" s="190"/>
      <c r="J417" s="190"/>
      <c r="K417" s="190"/>
      <c r="L417" s="190"/>
      <c r="M417" s="190"/>
      <c r="N417" s="191"/>
      <c r="P417" s="190"/>
      <c r="Q417" s="190"/>
      <c r="R417" s="190"/>
      <c r="S417" s="190"/>
    </row>
    <row r="418" spans="1:19" ht="12.75">
      <c r="A418" s="190"/>
      <c r="B418" s="190"/>
      <c r="C418" s="190"/>
      <c r="D418" s="190"/>
      <c r="E418" s="190"/>
      <c r="F418" s="190"/>
      <c r="G418" s="190"/>
      <c r="H418" s="190"/>
      <c r="I418" s="190"/>
      <c r="J418" s="190"/>
      <c r="K418" s="190"/>
      <c r="L418" s="190"/>
      <c r="M418" s="190"/>
      <c r="N418" s="191"/>
      <c r="P418" s="190"/>
      <c r="Q418" s="190"/>
      <c r="R418" s="190"/>
      <c r="S418" s="190"/>
    </row>
    <row r="419" spans="1:19" ht="12.75">
      <c r="A419" s="190"/>
      <c r="B419" s="190"/>
      <c r="C419" s="190"/>
      <c r="D419" s="190"/>
      <c r="E419" s="190"/>
      <c r="F419" s="190"/>
      <c r="G419" s="190"/>
      <c r="H419" s="190"/>
      <c r="I419" s="190"/>
      <c r="J419" s="190"/>
      <c r="K419" s="190"/>
      <c r="L419" s="190"/>
      <c r="M419" s="190"/>
      <c r="N419" s="191"/>
      <c r="P419" s="190"/>
      <c r="Q419" s="190"/>
      <c r="R419" s="190"/>
      <c r="S419" s="190"/>
    </row>
    <row r="420" spans="1:19" ht="12.75">
      <c r="A420" s="190"/>
      <c r="B420" s="190"/>
      <c r="C420" s="190"/>
      <c r="D420" s="190"/>
      <c r="E420" s="190"/>
      <c r="F420" s="190"/>
      <c r="G420" s="190"/>
      <c r="H420" s="190"/>
      <c r="I420" s="190"/>
      <c r="J420" s="190"/>
      <c r="K420" s="190"/>
      <c r="L420" s="190"/>
      <c r="M420" s="190"/>
      <c r="N420" s="191"/>
      <c r="P420" s="190"/>
      <c r="Q420" s="190"/>
      <c r="R420" s="190"/>
      <c r="S420" s="190"/>
    </row>
    <row r="421" spans="1:19" ht="12.75">
      <c r="A421" s="190"/>
      <c r="B421" s="190"/>
      <c r="C421" s="190"/>
      <c r="D421" s="190"/>
      <c r="E421" s="190"/>
      <c r="F421" s="190"/>
      <c r="G421" s="190"/>
      <c r="H421" s="190"/>
      <c r="I421" s="190"/>
      <c r="J421" s="190"/>
      <c r="K421" s="190"/>
      <c r="L421" s="190"/>
      <c r="M421" s="190"/>
      <c r="N421" s="191"/>
      <c r="P421" s="190"/>
      <c r="Q421" s="190"/>
      <c r="R421" s="190"/>
      <c r="S421" s="190"/>
    </row>
    <row r="422" spans="1:19" ht="12.75">
      <c r="A422" s="190"/>
      <c r="B422" s="190"/>
      <c r="C422" s="190"/>
      <c r="D422" s="190"/>
      <c r="E422" s="190"/>
      <c r="F422" s="190"/>
      <c r="G422" s="190"/>
      <c r="H422" s="190"/>
      <c r="I422" s="190"/>
      <c r="J422" s="190"/>
      <c r="K422" s="190"/>
      <c r="L422" s="190"/>
      <c r="M422" s="190"/>
      <c r="N422" s="191"/>
      <c r="P422" s="190"/>
      <c r="Q422" s="190"/>
      <c r="R422" s="190"/>
      <c r="S422" s="190"/>
    </row>
    <row r="423" spans="1:19" ht="12.75">
      <c r="A423" s="190"/>
      <c r="B423" s="190"/>
      <c r="C423" s="190"/>
      <c r="D423" s="190"/>
      <c r="E423" s="190"/>
      <c r="F423" s="190"/>
      <c r="G423" s="190"/>
      <c r="H423" s="190"/>
      <c r="I423" s="190"/>
      <c r="J423" s="190"/>
      <c r="K423" s="190"/>
      <c r="L423" s="190"/>
      <c r="M423" s="190"/>
      <c r="N423" s="191"/>
      <c r="P423" s="190"/>
      <c r="Q423" s="190"/>
      <c r="R423" s="190"/>
      <c r="S423" s="190"/>
    </row>
    <row r="424" spans="1:19" ht="12.75">
      <c r="A424" s="190"/>
      <c r="B424" s="190"/>
      <c r="C424" s="190"/>
      <c r="D424" s="190"/>
      <c r="E424" s="190"/>
      <c r="F424" s="190"/>
      <c r="G424" s="190"/>
      <c r="H424" s="190"/>
      <c r="I424" s="190"/>
      <c r="J424" s="190"/>
      <c r="K424" s="190"/>
      <c r="L424" s="190"/>
      <c r="M424" s="190"/>
      <c r="N424" s="191"/>
      <c r="P424" s="190"/>
      <c r="Q424" s="190"/>
      <c r="R424" s="190"/>
      <c r="S424" s="190"/>
    </row>
    <row r="425" spans="1:19" ht="12.75">
      <c r="A425" s="190"/>
      <c r="B425" s="190"/>
      <c r="C425" s="190"/>
      <c r="D425" s="190"/>
      <c r="E425" s="190"/>
      <c r="F425" s="190"/>
      <c r="G425" s="190"/>
      <c r="H425" s="190"/>
      <c r="I425" s="190"/>
      <c r="J425" s="190"/>
      <c r="K425" s="190"/>
      <c r="L425" s="190"/>
      <c r="M425" s="190"/>
      <c r="N425" s="191"/>
      <c r="P425" s="190"/>
      <c r="Q425" s="190"/>
      <c r="R425" s="190"/>
      <c r="S425" s="190"/>
    </row>
    <row r="426" spans="1:19" ht="12.75">
      <c r="A426" s="190"/>
      <c r="B426" s="190"/>
      <c r="C426" s="190"/>
      <c r="D426" s="190"/>
      <c r="E426" s="190"/>
      <c r="F426" s="190"/>
      <c r="G426" s="190"/>
      <c r="H426" s="190"/>
      <c r="I426" s="190"/>
      <c r="J426" s="190"/>
      <c r="K426" s="190"/>
      <c r="L426" s="190"/>
      <c r="M426" s="190"/>
      <c r="N426" s="191"/>
      <c r="P426" s="190"/>
      <c r="Q426" s="190"/>
      <c r="R426" s="190"/>
      <c r="S426" s="190"/>
    </row>
    <row r="427" spans="1:19" ht="12.75">
      <c r="A427" s="190"/>
      <c r="B427" s="190"/>
      <c r="C427" s="190"/>
      <c r="D427" s="190"/>
      <c r="E427" s="190"/>
      <c r="F427" s="190"/>
      <c r="G427" s="190"/>
      <c r="H427" s="190"/>
      <c r="I427" s="190"/>
      <c r="J427" s="190"/>
      <c r="K427" s="190"/>
      <c r="L427" s="190"/>
      <c r="M427" s="190"/>
      <c r="N427" s="191"/>
      <c r="P427" s="190"/>
      <c r="Q427" s="190"/>
      <c r="R427" s="190"/>
      <c r="S427" s="190"/>
    </row>
    <row r="428" spans="1:19" ht="12.75">
      <c r="A428" s="190"/>
      <c r="B428" s="190"/>
      <c r="C428" s="190"/>
      <c r="D428" s="190"/>
      <c r="E428" s="190"/>
      <c r="F428" s="190"/>
      <c r="G428" s="190"/>
      <c r="H428" s="190"/>
      <c r="I428" s="190"/>
      <c r="J428" s="190"/>
      <c r="K428" s="190"/>
      <c r="L428" s="190"/>
      <c r="M428" s="190"/>
      <c r="N428" s="191"/>
      <c r="P428" s="190"/>
      <c r="Q428" s="190"/>
      <c r="R428" s="190"/>
      <c r="S428" s="190"/>
    </row>
    <row r="429" spans="1:19" ht="12.75">
      <c r="A429" s="190"/>
      <c r="B429" s="190"/>
      <c r="C429" s="190"/>
      <c r="D429" s="190"/>
      <c r="E429" s="190"/>
      <c r="F429" s="190"/>
      <c r="G429" s="190"/>
      <c r="H429" s="190"/>
      <c r="I429" s="190"/>
      <c r="J429" s="190"/>
      <c r="K429" s="190"/>
      <c r="L429" s="190"/>
      <c r="M429" s="190"/>
      <c r="N429" s="191"/>
      <c r="P429" s="190"/>
      <c r="Q429" s="190"/>
      <c r="R429" s="190"/>
      <c r="S429" s="190"/>
    </row>
    <row r="430" spans="1:19" ht="12.75">
      <c r="A430" s="190"/>
      <c r="B430" s="190"/>
      <c r="C430" s="190"/>
      <c r="D430" s="190"/>
      <c r="E430" s="190"/>
      <c r="F430" s="190"/>
      <c r="G430" s="190"/>
      <c r="H430" s="190"/>
      <c r="I430" s="190"/>
      <c r="J430" s="190"/>
      <c r="K430" s="190"/>
      <c r="L430" s="190"/>
      <c r="M430" s="190"/>
      <c r="N430" s="191"/>
      <c r="P430" s="190"/>
      <c r="Q430" s="190"/>
      <c r="R430" s="190"/>
      <c r="S430" s="190"/>
    </row>
    <row r="431" spans="1:19" ht="12.75">
      <c r="A431" s="190"/>
      <c r="B431" s="190"/>
      <c r="C431" s="190"/>
      <c r="D431" s="190"/>
      <c r="E431" s="190"/>
      <c r="F431" s="190"/>
      <c r="G431" s="190"/>
      <c r="H431" s="190"/>
      <c r="I431" s="190"/>
      <c r="J431" s="190"/>
      <c r="K431" s="190"/>
      <c r="L431" s="190"/>
      <c r="M431" s="190"/>
      <c r="N431" s="191"/>
      <c r="P431" s="190"/>
      <c r="Q431" s="190"/>
      <c r="R431" s="190"/>
      <c r="S431" s="190"/>
    </row>
    <row r="432" spans="1:19" ht="12.75">
      <c r="A432" s="190"/>
      <c r="B432" s="190"/>
      <c r="C432" s="190"/>
      <c r="D432" s="190"/>
      <c r="E432" s="190"/>
      <c r="F432" s="190"/>
      <c r="G432" s="190"/>
      <c r="H432" s="190"/>
      <c r="I432" s="190"/>
      <c r="J432" s="190"/>
      <c r="K432" s="190"/>
      <c r="L432" s="190"/>
      <c r="M432" s="190"/>
      <c r="N432" s="191"/>
      <c r="P432" s="190"/>
      <c r="Q432" s="190"/>
      <c r="R432" s="190"/>
      <c r="S432" s="190"/>
    </row>
    <row r="433" spans="1:19" ht="12.75">
      <c r="A433" s="190"/>
      <c r="B433" s="190"/>
      <c r="C433" s="190"/>
      <c r="D433" s="190"/>
      <c r="E433" s="190"/>
      <c r="F433" s="190"/>
      <c r="G433" s="190"/>
      <c r="H433" s="190"/>
      <c r="I433" s="190"/>
      <c r="J433" s="190"/>
      <c r="K433" s="190"/>
      <c r="L433" s="190"/>
      <c r="M433" s="190"/>
      <c r="N433" s="191"/>
      <c r="P433" s="190"/>
      <c r="Q433" s="190"/>
      <c r="R433" s="190"/>
      <c r="S433" s="190"/>
    </row>
    <row r="434" spans="1:19" ht="12.75">
      <c r="A434" s="190"/>
      <c r="B434" s="190"/>
      <c r="C434" s="190"/>
      <c r="D434" s="190"/>
      <c r="E434" s="190"/>
      <c r="F434" s="190"/>
      <c r="G434" s="190"/>
      <c r="H434" s="190"/>
      <c r="I434" s="190"/>
      <c r="J434" s="190"/>
      <c r="K434" s="190"/>
      <c r="L434" s="190"/>
      <c r="M434" s="190"/>
      <c r="N434" s="191"/>
      <c r="P434" s="190"/>
      <c r="Q434" s="190"/>
      <c r="R434" s="190"/>
      <c r="S434" s="190"/>
    </row>
    <row r="435" spans="1:19" ht="12.75">
      <c r="A435" s="190"/>
      <c r="B435" s="190"/>
      <c r="C435" s="190"/>
      <c r="D435" s="190"/>
      <c r="E435" s="190"/>
      <c r="F435" s="190"/>
      <c r="G435" s="190"/>
      <c r="H435" s="190"/>
      <c r="I435" s="190"/>
      <c r="J435" s="190"/>
      <c r="K435" s="190"/>
      <c r="L435" s="190"/>
      <c r="M435" s="190"/>
      <c r="N435" s="191"/>
      <c r="P435" s="190"/>
      <c r="Q435" s="190"/>
      <c r="R435" s="190"/>
      <c r="S435" s="190"/>
    </row>
    <row r="436" spans="1:19" ht="12.75">
      <c r="A436" s="190"/>
      <c r="B436" s="190"/>
      <c r="C436" s="190"/>
      <c r="D436" s="190"/>
      <c r="E436" s="190"/>
      <c r="F436" s="190"/>
      <c r="G436" s="190"/>
      <c r="H436" s="190"/>
      <c r="I436" s="190"/>
      <c r="J436" s="190"/>
      <c r="K436" s="190"/>
      <c r="L436" s="190"/>
      <c r="M436" s="190"/>
      <c r="N436" s="191"/>
      <c r="P436" s="190"/>
      <c r="Q436" s="190"/>
      <c r="R436" s="190"/>
      <c r="S436" s="190"/>
    </row>
    <row r="437" spans="1:19" ht="12.75">
      <c r="A437" s="190"/>
      <c r="B437" s="190"/>
      <c r="C437" s="190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191"/>
      <c r="P437" s="190"/>
      <c r="Q437" s="190"/>
      <c r="R437" s="190"/>
      <c r="S437" s="190"/>
    </row>
    <row r="438" spans="1:19" ht="12.75">
      <c r="A438" s="190"/>
      <c r="B438" s="190"/>
      <c r="C438" s="190"/>
      <c r="D438" s="190"/>
      <c r="E438" s="190"/>
      <c r="F438" s="190"/>
      <c r="G438" s="190"/>
      <c r="H438" s="190"/>
      <c r="I438" s="190"/>
      <c r="J438" s="190"/>
      <c r="K438" s="190"/>
      <c r="L438" s="190"/>
      <c r="M438" s="190"/>
      <c r="N438" s="191"/>
      <c r="P438" s="190"/>
      <c r="Q438" s="190"/>
      <c r="R438" s="190"/>
      <c r="S438" s="190"/>
    </row>
    <row r="439" spans="1:19" ht="12.75">
      <c r="A439" s="190"/>
      <c r="B439" s="190"/>
      <c r="C439" s="190"/>
      <c r="D439" s="190"/>
      <c r="E439" s="190"/>
      <c r="F439" s="190"/>
      <c r="G439" s="190"/>
      <c r="H439" s="190"/>
      <c r="I439" s="190"/>
      <c r="J439" s="190"/>
      <c r="K439" s="190"/>
      <c r="L439" s="190"/>
      <c r="M439" s="190"/>
      <c r="N439" s="191"/>
      <c r="P439" s="190"/>
      <c r="Q439" s="190"/>
      <c r="R439" s="190"/>
      <c r="S439" s="190"/>
    </row>
    <row r="440" spans="1:19" ht="12.75">
      <c r="A440" s="190"/>
      <c r="B440" s="190"/>
      <c r="C440" s="190"/>
      <c r="D440" s="190"/>
      <c r="E440" s="190"/>
      <c r="F440" s="190"/>
      <c r="G440" s="190"/>
      <c r="H440" s="190"/>
      <c r="I440" s="190"/>
      <c r="J440" s="190"/>
      <c r="K440" s="190"/>
      <c r="L440" s="190"/>
      <c r="M440" s="190"/>
      <c r="N440" s="191"/>
      <c r="P440" s="190"/>
      <c r="Q440" s="190"/>
      <c r="R440" s="190"/>
      <c r="S440" s="190"/>
    </row>
    <row r="441" spans="1:19" ht="12.75">
      <c r="A441" s="190"/>
      <c r="B441" s="190"/>
      <c r="C441" s="190"/>
      <c r="D441" s="190"/>
      <c r="E441" s="190"/>
      <c r="F441" s="190"/>
      <c r="G441" s="190"/>
      <c r="H441" s="190"/>
      <c r="I441" s="190"/>
      <c r="J441" s="190"/>
      <c r="K441" s="190"/>
      <c r="L441" s="190"/>
      <c r="M441" s="190"/>
      <c r="N441" s="191"/>
      <c r="P441" s="190"/>
      <c r="Q441" s="190"/>
      <c r="R441" s="190"/>
      <c r="S441" s="190"/>
    </row>
    <row r="442" spans="1:19" ht="12.75">
      <c r="A442" s="190"/>
      <c r="B442" s="190"/>
      <c r="C442" s="190"/>
      <c r="D442" s="190"/>
      <c r="E442" s="190"/>
      <c r="F442" s="190"/>
      <c r="G442" s="190"/>
      <c r="H442" s="190"/>
      <c r="I442" s="190"/>
      <c r="J442" s="190"/>
      <c r="K442" s="190"/>
      <c r="L442" s="190"/>
      <c r="M442" s="190"/>
      <c r="N442" s="191"/>
      <c r="P442" s="190"/>
      <c r="Q442" s="190"/>
      <c r="R442" s="190"/>
      <c r="S442" s="190"/>
    </row>
    <row r="443" spans="1:19" ht="12.75">
      <c r="A443" s="190"/>
      <c r="B443" s="190"/>
      <c r="C443" s="190"/>
      <c r="D443" s="190"/>
      <c r="E443" s="190"/>
      <c r="F443" s="190"/>
      <c r="G443" s="190"/>
      <c r="H443" s="190"/>
      <c r="I443" s="190"/>
      <c r="J443" s="190"/>
      <c r="K443" s="190"/>
      <c r="L443" s="190"/>
      <c r="M443" s="190"/>
      <c r="N443" s="191"/>
      <c r="P443" s="190"/>
      <c r="Q443" s="190"/>
      <c r="R443" s="190"/>
      <c r="S443" s="190"/>
    </row>
    <row r="444" spans="1:19" ht="12.75">
      <c r="A444" s="190"/>
      <c r="B444" s="190"/>
      <c r="C444" s="190"/>
      <c r="D444" s="190"/>
      <c r="E444" s="190"/>
      <c r="F444" s="190"/>
      <c r="G444" s="190"/>
      <c r="H444" s="190"/>
      <c r="I444" s="190"/>
      <c r="J444" s="190"/>
      <c r="K444" s="190"/>
      <c r="L444" s="190"/>
      <c r="M444" s="190"/>
      <c r="N444" s="191"/>
      <c r="P444" s="190"/>
      <c r="Q444" s="190"/>
      <c r="R444" s="190"/>
      <c r="S444" s="190"/>
    </row>
    <row r="445" spans="1:19" ht="12.75">
      <c r="A445" s="190"/>
      <c r="B445" s="190"/>
      <c r="C445" s="190"/>
      <c r="D445" s="190"/>
      <c r="E445" s="190"/>
      <c r="F445" s="190"/>
      <c r="G445" s="190"/>
      <c r="H445" s="190"/>
      <c r="I445" s="190"/>
      <c r="J445" s="190"/>
      <c r="K445" s="190"/>
      <c r="L445" s="190"/>
      <c r="M445" s="190"/>
      <c r="N445" s="191"/>
      <c r="P445" s="190"/>
      <c r="Q445" s="190"/>
      <c r="R445" s="190"/>
      <c r="S445" s="190"/>
    </row>
    <row r="446" spans="1:19" ht="12.75">
      <c r="A446" s="190"/>
      <c r="B446" s="190"/>
      <c r="C446" s="190"/>
      <c r="D446" s="190"/>
      <c r="E446" s="190"/>
      <c r="F446" s="190"/>
      <c r="G446" s="190"/>
      <c r="H446" s="190"/>
      <c r="I446" s="190"/>
      <c r="J446" s="190"/>
      <c r="K446" s="190"/>
      <c r="L446" s="190"/>
      <c r="M446" s="190"/>
      <c r="N446" s="191"/>
      <c r="P446" s="190"/>
      <c r="Q446" s="190"/>
      <c r="R446" s="190"/>
      <c r="S446" s="190"/>
    </row>
    <row r="447" spans="1:19" ht="12.75">
      <c r="A447" s="190"/>
      <c r="B447" s="190"/>
      <c r="C447" s="190"/>
      <c r="D447" s="190"/>
      <c r="E447" s="190"/>
      <c r="F447" s="190"/>
      <c r="G447" s="190"/>
      <c r="H447" s="190"/>
      <c r="I447" s="190"/>
      <c r="J447" s="190"/>
      <c r="K447" s="190"/>
      <c r="L447" s="190"/>
      <c r="M447" s="190"/>
      <c r="N447" s="191"/>
      <c r="P447" s="190"/>
      <c r="Q447" s="190"/>
      <c r="R447" s="190"/>
      <c r="S447" s="190"/>
    </row>
    <row r="448" spans="1:19" ht="12.75">
      <c r="A448" s="190"/>
      <c r="B448" s="190"/>
      <c r="C448" s="190"/>
      <c r="D448" s="190"/>
      <c r="E448" s="190"/>
      <c r="F448" s="190"/>
      <c r="G448" s="190"/>
      <c r="H448" s="190"/>
      <c r="I448" s="190"/>
      <c r="J448" s="190"/>
      <c r="K448" s="190"/>
      <c r="L448" s="190"/>
      <c r="M448" s="190"/>
      <c r="N448" s="191"/>
      <c r="P448" s="190"/>
      <c r="Q448" s="190"/>
      <c r="R448" s="190"/>
      <c r="S448" s="190"/>
    </row>
    <row r="449" spans="1:19" ht="12.75">
      <c r="A449" s="190"/>
      <c r="B449" s="190"/>
      <c r="C449" s="190"/>
      <c r="D449" s="190"/>
      <c r="E449" s="190"/>
      <c r="F449" s="190"/>
      <c r="G449" s="190"/>
      <c r="H449" s="190"/>
      <c r="I449" s="190"/>
      <c r="J449" s="190"/>
      <c r="K449" s="190"/>
      <c r="L449" s="190"/>
      <c r="M449" s="190"/>
      <c r="N449" s="191"/>
      <c r="P449" s="190"/>
      <c r="Q449" s="190"/>
      <c r="R449" s="190"/>
      <c r="S449" s="190"/>
    </row>
    <row r="450" spans="1:19" ht="12.75">
      <c r="A450" s="190"/>
      <c r="B450" s="190"/>
      <c r="C450" s="190"/>
      <c r="D450" s="190"/>
      <c r="E450" s="190"/>
      <c r="F450" s="190"/>
      <c r="G450" s="190"/>
      <c r="H450" s="190"/>
      <c r="I450" s="190"/>
      <c r="J450" s="190"/>
      <c r="K450" s="190"/>
      <c r="L450" s="190"/>
      <c r="M450" s="190"/>
      <c r="N450" s="191"/>
      <c r="P450" s="190"/>
      <c r="Q450" s="190"/>
      <c r="R450" s="190"/>
      <c r="S450" s="190"/>
    </row>
    <row r="451" spans="1:19" ht="12.75">
      <c r="A451" s="190"/>
      <c r="B451" s="190"/>
      <c r="C451" s="190"/>
      <c r="D451" s="190"/>
      <c r="E451" s="190"/>
      <c r="F451" s="190"/>
      <c r="G451" s="190"/>
      <c r="H451" s="190"/>
      <c r="I451" s="190"/>
      <c r="J451" s="190"/>
      <c r="K451" s="190"/>
      <c r="L451" s="190"/>
      <c r="M451" s="190"/>
      <c r="N451" s="191"/>
      <c r="P451" s="190"/>
      <c r="Q451" s="190"/>
      <c r="R451" s="190"/>
      <c r="S451" s="190"/>
    </row>
    <row r="452" spans="1:19" ht="12.75">
      <c r="A452" s="190"/>
      <c r="B452" s="190"/>
      <c r="C452" s="190"/>
      <c r="D452" s="190"/>
      <c r="E452" s="190"/>
      <c r="F452" s="190"/>
      <c r="G452" s="190"/>
      <c r="H452" s="190"/>
      <c r="I452" s="190"/>
      <c r="J452" s="190"/>
      <c r="K452" s="190"/>
      <c r="L452" s="190"/>
      <c r="M452" s="190"/>
      <c r="N452" s="191"/>
      <c r="P452" s="190"/>
      <c r="Q452" s="190"/>
      <c r="R452" s="190"/>
      <c r="S452" s="190"/>
    </row>
    <row r="453" spans="1:19" ht="12.75">
      <c r="A453" s="190"/>
      <c r="B453" s="190"/>
      <c r="C453" s="190"/>
      <c r="D453" s="190"/>
      <c r="E453" s="190"/>
      <c r="F453" s="190"/>
      <c r="G453" s="190"/>
      <c r="H453" s="190"/>
      <c r="I453" s="190"/>
      <c r="J453" s="190"/>
      <c r="K453" s="190"/>
      <c r="L453" s="190"/>
      <c r="M453" s="190"/>
      <c r="N453" s="191"/>
      <c r="P453" s="190"/>
      <c r="Q453" s="190"/>
      <c r="R453" s="190"/>
      <c r="S453" s="190"/>
    </row>
    <row r="454" spans="1:19" ht="12.75">
      <c r="A454" s="190"/>
      <c r="B454" s="190"/>
      <c r="C454" s="190"/>
      <c r="D454" s="190"/>
      <c r="E454" s="190"/>
      <c r="F454" s="190"/>
      <c r="G454" s="190"/>
      <c r="H454" s="190"/>
      <c r="I454" s="190"/>
      <c r="J454" s="190"/>
      <c r="K454" s="190"/>
      <c r="L454" s="190"/>
      <c r="M454" s="190"/>
      <c r="N454" s="191"/>
      <c r="P454" s="190"/>
      <c r="Q454" s="190"/>
      <c r="R454" s="190"/>
      <c r="S454" s="190"/>
    </row>
    <row r="455" spans="1:19" ht="12.75">
      <c r="A455" s="190"/>
      <c r="B455" s="190"/>
      <c r="C455" s="190"/>
      <c r="D455" s="190"/>
      <c r="E455" s="190"/>
      <c r="F455" s="190"/>
      <c r="G455" s="190"/>
      <c r="H455" s="190"/>
      <c r="I455" s="190"/>
      <c r="J455" s="190"/>
      <c r="K455" s="190"/>
      <c r="L455" s="190"/>
      <c r="M455" s="190"/>
      <c r="N455" s="191"/>
      <c r="P455" s="190"/>
      <c r="Q455" s="190"/>
      <c r="R455" s="190"/>
      <c r="S455" s="190"/>
    </row>
    <row r="456" spans="1:19" ht="12.75">
      <c r="A456" s="190"/>
      <c r="B456" s="190"/>
      <c r="C456" s="190"/>
      <c r="D456" s="190"/>
      <c r="E456" s="190"/>
      <c r="F456" s="190"/>
      <c r="G456" s="190"/>
      <c r="H456" s="190"/>
      <c r="I456" s="190"/>
      <c r="J456" s="190"/>
      <c r="K456" s="190"/>
      <c r="L456" s="190"/>
      <c r="M456" s="190"/>
      <c r="N456" s="191"/>
      <c r="P456" s="190"/>
      <c r="Q456" s="190"/>
      <c r="R456" s="190"/>
      <c r="S456" s="190"/>
    </row>
    <row r="457" spans="1:19" ht="12.75">
      <c r="A457" s="190"/>
      <c r="B457" s="190"/>
      <c r="C457" s="190"/>
      <c r="D457" s="190"/>
      <c r="E457" s="190"/>
      <c r="F457" s="190"/>
      <c r="G457" s="190"/>
      <c r="H457" s="190"/>
      <c r="I457" s="190"/>
      <c r="J457" s="190"/>
      <c r="K457" s="190"/>
      <c r="L457" s="190"/>
      <c r="M457" s="190"/>
      <c r="N457" s="191"/>
      <c r="P457" s="190"/>
      <c r="Q457" s="190"/>
      <c r="R457" s="190"/>
      <c r="S457" s="190"/>
    </row>
    <row r="458" spans="1:19" ht="12.75">
      <c r="A458" s="190"/>
      <c r="B458" s="190"/>
      <c r="C458" s="190"/>
      <c r="D458" s="190"/>
      <c r="E458" s="190"/>
      <c r="F458" s="190"/>
      <c r="G458" s="190"/>
      <c r="H458" s="190"/>
      <c r="I458" s="190"/>
      <c r="J458" s="190"/>
      <c r="K458" s="190"/>
      <c r="L458" s="190"/>
      <c r="M458" s="190"/>
      <c r="N458" s="191"/>
      <c r="P458" s="190"/>
      <c r="Q458" s="190"/>
      <c r="R458" s="190"/>
      <c r="S458" s="190"/>
    </row>
    <row r="459" spans="1:19" ht="12.75">
      <c r="A459" s="190"/>
      <c r="B459" s="190"/>
      <c r="C459" s="190"/>
      <c r="D459" s="190"/>
      <c r="E459" s="190"/>
      <c r="F459" s="190"/>
      <c r="G459" s="190"/>
      <c r="H459" s="190"/>
      <c r="I459" s="190"/>
      <c r="J459" s="190"/>
      <c r="K459" s="190"/>
      <c r="L459" s="190"/>
      <c r="M459" s="190"/>
      <c r="N459" s="191"/>
      <c r="P459" s="190"/>
      <c r="Q459" s="190"/>
      <c r="R459" s="190"/>
      <c r="S459" s="190"/>
    </row>
    <row r="460" spans="1:19" ht="12.75">
      <c r="A460" s="190"/>
      <c r="B460" s="190"/>
      <c r="C460" s="190"/>
      <c r="D460" s="190"/>
      <c r="E460" s="190"/>
      <c r="F460" s="190"/>
      <c r="G460" s="190"/>
      <c r="H460" s="190"/>
      <c r="I460" s="190"/>
      <c r="J460" s="190"/>
      <c r="K460" s="190"/>
      <c r="L460" s="190"/>
      <c r="M460" s="190"/>
      <c r="N460" s="191"/>
      <c r="P460" s="190"/>
      <c r="Q460" s="190"/>
      <c r="R460" s="190"/>
      <c r="S460" s="190"/>
    </row>
    <row r="461" spans="1:19" ht="12.75">
      <c r="A461" s="190"/>
      <c r="B461" s="190"/>
      <c r="C461" s="190"/>
      <c r="D461" s="190"/>
      <c r="E461" s="190"/>
      <c r="F461" s="190"/>
      <c r="G461" s="190"/>
      <c r="H461" s="190"/>
      <c r="I461" s="190"/>
      <c r="J461" s="190"/>
      <c r="K461" s="190"/>
      <c r="L461" s="190"/>
      <c r="M461" s="190"/>
      <c r="N461" s="191"/>
      <c r="P461" s="190"/>
      <c r="Q461" s="190"/>
      <c r="R461" s="190"/>
      <c r="S461" s="190"/>
    </row>
    <row r="462" spans="1:19" ht="12.75">
      <c r="A462" s="190"/>
      <c r="B462" s="190"/>
      <c r="C462" s="190"/>
      <c r="D462" s="190"/>
      <c r="E462" s="190"/>
      <c r="F462" s="190"/>
      <c r="G462" s="190"/>
      <c r="H462" s="190"/>
      <c r="I462" s="190"/>
      <c r="J462" s="190"/>
      <c r="K462" s="190"/>
      <c r="L462" s="190"/>
      <c r="M462" s="190"/>
      <c r="N462" s="191"/>
      <c r="P462" s="190"/>
      <c r="Q462" s="190"/>
      <c r="R462" s="190"/>
      <c r="S462" s="190"/>
    </row>
  </sheetData>
  <mergeCells count="998">
    <mergeCell ref="A1:B2"/>
    <mergeCell ref="C1:F2"/>
    <mergeCell ref="G1:G7"/>
    <mergeCell ref="J1:L1"/>
    <mergeCell ref="M1:S1"/>
    <mergeCell ref="J2:L2"/>
    <mergeCell ref="M2:S2"/>
    <mergeCell ref="A3:D3"/>
    <mergeCell ref="E3:F3"/>
    <mergeCell ref="H3:O3"/>
    <mergeCell ref="P3:S3"/>
    <mergeCell ref="A7:D7"/>
    <mergeCell ref="E7:F7"/>
    <mergeCell ref="J7:O7"/>
    <mergeCell ref="P7:Q7"/>
    <mergeCell ref="A8:S8"/>
    <mergeCell ref="Q10:S10"/>
    <mergeCell ref="A11:B11"/>
    <mergeCell ref="C11:F11"/>
    <mergeCell ref="J11:O12"/>
    <mergeCell ref="P11:S11"/>
    <mergeCell ref="A12:F12"/>
    <mergeCell ref="P12:S15"/>
    <mergeCell ref="A13:B13"/>
    <mergeCell ref="C13:F13"/>
    <mergeCell ref="J13:O13"/>
    <mergeCell ref="A14:F14"/>
    <mergeCell ref="G14:O14"/>
    <mergeCell ref="A15:C15"/>
    <mergeCell ref="D15:F15"/>
    <mergeCell ref="J15:O15"/>
    <mergeCell ref="A16:F16"/>
    <mergeCell ref="G16:O16"/>
    <mergeCell ref="P16:S16"/>
    <mergeCell ref="A17:D17"/>
    <mergeCell ref="E17:F17"/>
    <mergeCell ref="G17:O17"/>
    <mergeCell ref="P17:S19"/>
    <mergeCell ref="A18:D18"/>
    <mergeCell ref="E18:F18"/>
    <mergeCell ref="H18:I18"/>
    <mergeCell ref="N18:O18"/>
    <mergeCell ref="A19:O19"/>
    <mergeCell ref="A20:A21"/>
    <mergeCell ref="B20:B21"/>
    <mergeCell ref="C20:C21"/>
    <mergeCell ref="D20:E21"/>
    <mergeCell ref="F20:F21"/>
    <mergeCell ref="G20:G21"/>
    <mergeCell ref="J20:J21"/>
    <mergeCell ref="K20:L21"/>
    <mergeCell ref="M20:M21"/>
    <mergeCell ref="N20:O21"/>
    <mergeCell ref="P20:S21"/>
    <mergeCell ref="D22:E22"/>
    <mergeCell ref="K22:L22"/>
    <mergeCell ref="N22:O22"/>
    <mergeCell ref="P22:S23"/>
    <mergeCell ref="D23:E23"/>
    <mergeCell ref="K23:L23"/>
    <mergeCell ref="N23:O23"/>
    <mergeCell ref="D24:E24"/>
    <mergeCell ref="K24:L24"/>
    <mergeCell ref="N24:O24"/>
    <mergeCell ref="P24:S24"/>
    <mergeCell ref="D25:E25"/>
    <mergeCell ref="K25:L25"/>
    <mergeCell ref="N25:O25"/>
    <mergeCell ref="P25:S27"/>
    <mergeCell ref="D26:E26"/>
    <mergeCell ref="K26:L26"/>
    <mergeCell ref="D27:E27"/>
    <mergeCell ref="K27:L27"/>
    <mergeCell ref="N27:O27"/>
    <mergeCell ref="D28:E28"/>
    <mergeCell ref="K28:L28"/>
    <mergeCell ref="N28:O28"/>
    <mergeCell ref="P28:S28"/>
    <mergeCell ref="D29:E29"/>
    <mergeCell ref="K29:L29"/>
    <mergeCell ref="N29:O29"/>
    <mergeCell ref="P29:Q29"/>
    <mergeCell ref="D30:E30"/>
    <mergeCell ref="K30:L30"/>
    <mergeCell ref="N30:O30"/>
    <mergeCell ref="P30:Q30"/>
    <mergeCell ref="R30:S30"/>
    <mergeCell ref="D31:E31"/>
    <mergeCell ref="K31:L31"/>
    <mergeCell ref="N31:O31"/>
    <mergeCell ref="P31:S32"/>
    <mergeCell ref="D32:E32"/>
    <mergeCell ref="K32:L32"/>
    <mergeCell ref="N32:O32"/>
    <mergeCell ref="D33:E33"/>
    <mergeCell ref="K33:L33"/>
    <mergeCell ref="N33:O33"/>
    <mergeCell ref="P33:Q33"/>
    <mergeCell ref="R33:S33"/>
    <mergeCell ref="D34:E34"/>
    <mergeCell ref="K34:L34"/>
    <mergeCell ref="N34:O34"/>
    <mergeCell ref="P34:Q34"/>
    <mergeCell ref="R34:S34"/>
    <mergeCell ref="A35:C35"/>
    <mergeCell ref="D35:F35"/>
    <mergeCell ref="G35:O35"/>
    <mergeCell ref="P35:S35"/>
    <mergeCell ref="A36:C36"/>
    <mergeCell ref="D36:F36"/>
    <mergeCell ref="G36:O36"/>
    <mergeCell ref="P36:S36"/>
    <mergeCell ref="A37:G37"/>
    <mergeCell ref="H37:H42"/>
    <mergeCell ref="J37:K37"/>
    <mergeCell ref="L37:O37"/>
    <mergeCell ref="P37:S37"/>
    <mergeCell ref="A38:G38"/>
    <mergeCell ref="J38:O39"/>
    <mergeCell ref="P38:S39"/>
    <mergeCell ref="A39:G39"/>
    <mergeCell ref="A40:G41"/>
    <mergeCell ref="J40:N40"/>
    <mergeCell ref="O40:S40"/>
    <mergeCell ref="J41:N42"/>
    <mergeCell ref="O41:S42"/>
    <mergeCell ref="A42:G42"/>
    <mergeCell ref="A43:S43"/>
    <mergeCell ref="A45:N46"/>
    <mergeCell ref="O45:O46"/>
    <mergeCell ref="P45:S45"/>
    <mergeCell ref="P46:Q46"/>
    <mergeCell ref="A47:A48"/>
    <mergeCell ref="B47:B48"/>
    <mergeCell ref="C47:C48"/>
    <mergeCell ref="D47:E48"/>
    <mergeCell ref="F47:F48"/>
    <mergeCell ref="G47:G48"/>
    <mergeCell ref="H47:H48"/>
    <mergeCell ref="J47:J48"/>
    <mergeCell ref="K47:L48"/>
    <mergeCell ref="M47:M48"/>
    <mergeCell ref="N47:S48"/>
    <mergeCell ref="D49:E49"/>
    <mergeCell ref="K49:L49"/>
    <mergeCell ref="N49:S49"/>
    <mergeCell ref="D50:E50"/>
    <mergeCell ref="K50:L50"/>
    <mergeCell ref="N50:S50"/>
    <mergeCell ref="D51:E51"/>
    <mergeCell ref="K51:L51"/>
    <mergeCell ref="N51:S51"/>
    <mergeCell ref="D52:E52"/>
    <mergeCell ref="K52:L52"/>
    <mergeCell ref="N52:S52"/>
    <mergeCell ref="D53:E53"/>
    <mergeCell ref="K53:L53"/>
    <mergeCell ref="N53:S53"/>
    <mergeCell ref="D54:E54"/>
    <mergeCell ref="K54:L54"/>
    <mergeCell ref="N54:S54"/>
    <mergeCell ref="D55:E55"/>
    <mergeCell ref="K55:L55"/>
    <mergeCell ref="N55:S55"/>
    <mergeCell ref="D56:E56"/>
    <mergeCell ref="K56:L56"/>
    <mergeCell ref="N56:S56"/>
    <mergeCell ref="D57:E57"/>
    <mergeCell ref="K57:L57"/>
    <mergeCell ref="N57:S57"/>
    <mergeCell ref="D58:E58"/>
    <mergeCell ref="K58:L58"/>
    <mergeCell ref="N58:S58"/>
    <mergeCell ref="D59:E59"/>
    <mergeCell ref="K59:L59"/>
    <mergeCell ref="N59:S59"/>
    <mergeCell ref="D60:E60"/>
    <mergeCell ref="K60:L60"/>
    <mergeCell ref="N60:S60"/>
    <mergeCell ref="D61:E61"/>
    <mergeCell ref="K61:L61"/>
    <mergeCell ref="N61:S61"/>
    <mergeCell ref="D62:E62"/>
    <mergeCell ref="K62:L62"/>
    <mergeCell ref="N62:S62"/>
    <mergeCell ref="D63:E63"/>
    <mergeCell ref="K63:L63"/>
    <mergeCell ref="N63:S63"/>
    <mergeCell ref="D64:E64"/>
    <mergeCell ref="K64:L64"/>
    <mergeCell ref="N64:S64"/>
    <mergeCell ref="D65:E65"/>
    <mergeCell ref="K65:L65"/>
    <mergeCell ref="N65:S65"/>
    <mergeCell ref="D66:E66"/>
    <mergeCell ref="K66:L66"/>
    <mergeCell ref="N66:S66"/>
    <mergeCell ref="D67:E67"/>
    <mergeCell ref="K67:L67"/>
    <mergeCell ref="D68:E68"/>
    <mergeCell ref="K68:L68"/>
    <mergeCell ref="D69:E69"/>
    <mergeCell ref="K69:L69"/>
    <mergeCell ref="N69:S69"/>
    <mergeCell ref="D70:E70"/>
    <mergeCell ref="K70:L70"/>
    <mergeCell ref="N70:S70"/>
    <mergeCell ref="A72:N73"/>
    <mergeCell ref="O72:O73"/>
    <mergeCell ref="P72:S72"/>
    <mergeCell ref="P73:Q73"/>
    <mergeCell ref="A74:A75"/>
    <mergeCell ref="B74:B75"/>
    <mergeCell ref="C74:C75"/>
    <mergeCell ref="D74:E75"/>
    <mergeCell ref="F74:F75"/>
    <mergeCell ref="G74:G75"/>
    <mergeCell ref="H74:H75"/>
    <mergeCell ref="J74:J75"/>
    <mergeCell ref="K74:L75"/>
    <mergeCell ref="M74:M75"/>
    <mergeCell ref="N74:S75"/>
    <mergeCell ref="D76:E76"/>
    <mergeCell ref="K76:L76"/>
    <mergeCell ref="N76:S76"/>
    <mergeCell ref="D77:E77"/>
    <mergeCell ref="K77:L77"/>
    <mergeCell ref="N77:S77"/>
    <mergeCell ref="D78:E78"/>
    <mergeCell ref="K78:L78"/>
    <mergeCell ref="N78:S78"/>
    <mergeCell ref="D79:E79"/>
    <mergeCell ref="K79:L79"/>
    <mergeCell ref="N79:S79"/>
    <mergeCell ref="D80:E80"/>
    <mergeCell ref="K80:L80"/>
    <mergeCell ref="N80:S80"/>
    <mergeCell ref="D81:E81"/>
    <mergeCell ref="K81:L81"/>
    <mergeCell ref="N81:S81"/>
    <mergeCell ref="D82:E82"/>
    <mergeCell ref="K82:L82"/>
    <mergeCell ref="N82:S82"/>
    <mergeCell ref="D83:E83"/>
    <mergeCell ref="K83:L83"/>
    <mergeCell ref="N83:S83"/>
    <mergeCell ref="D84:E84"/>
    <mergeCell ref="K84:L84"/>
    <mergeCell ref="N84:S84"/>
    <mergeCell ref="D85:E85"/>
    <mergeCell ref="K85:L85"/>
    <mergeCell ref="N85:S85"/>
    <mergeCell ref="D86:E86"/>
    <mergeCell ref="K86:L86"/>
    <mergeCell ref="N86:S86"/>
    <mergeCell ref="D87:E87"/>
    <mergeCell ref="K87:L87"/>
    <mergeCell ref="N87:S87"/>
    <mergeCell ref="D88:E88"/>
    <mergeCell ref="K88:L88"/>
    <mergeCell ref="N88:S88"/>
    <mergeCell ref="D89:E89"/>
    <mergeCell ref="K89:L89"/>
    <mergeCell ref="N89:S89"/>
    <mergeCell ref="D90:E90"/>
    <mergeCell ref="K90:L90"/>
    <mergeCell ref="N90:S90"/>
    <mergeCell ref="D91:E91"/>
    <mergeCell ref="K91:L91"/>
    <mergeCell ref="N91:S91"/>
    <mergeCell ref="D92:E92"/>
    <mergeCell ref="K92:L92"/>
    <mergeCell ref="N92:S92"/>
    <mergeCell ref="D93:E93"/>
    <mergeCell ref="K93:L93"/>
    <mergeCell ref="N93:S93"/>
    <mergeCell ref="D94:E94"/>
    <mergeCell ref="K94:L94"/>
    <mergeCell ref="N94:S94"/>
    <mergeCell ref="D95:E95"/>
    <mergeCell ref="K95:L95"/>
    <mergeCell ref="N95:S95"/>
    <mergeCell ref="D96:E96"/>
    <mergeCell ref="K96:L96"/>
    <mergeCell ref="N96:S96"/>
    <mergeCell ref="D97:E97"/>
    <mergeCell ref="K97:L97"/>
    <mergeCell ref="N97:S97"/>
    <mergeCell ref="D98:E98"/>
    <mergeCell ref="K98:L98"/>
    <mergeCell ref="N98:S98"/>
    <mergeCell ref="D99:E99"/>
    <mergeCell ref="K99:L99"/>
    <mergeCell ref="N99:S99"/>
    <mergeCell ref="D100:E100"/>
    <mergeCell ref="K100:L100"/>
    <mergeCell ref="N100:S100"/>
    <mergeCell ref="D101:E101"/>
    <mergeCell ref="K101:L101"/>
    <mergeCell ref="N101:S101"/>
    <mergeCell ref="D102:E102"/>
    <mergeCell ref="K102:L102"/>
    <mergeCell ref="N102:S102"/>
    <mergeCell ref="D103:E103"/>
    <mergeCell ref="K103:L103"/>
    <mergeCell ref="N103:S103"/>
    <mergeCell ref="A105:N106"/>
    <mergeCell ref="P105:S105"/>
    <mergeCell ref="P106:Q106"/>
    <mergeCell ref="A107:A108"/>
    <mergeCell ref="B107:B108"/>
    <mergeCell ref="C107:C108"/>
    <mergeCell ref="D107:E108"/>
    <mergeCell ref="F107:F108"/>
    <mergeCell ref="G107:G108"/>
    <mergeCell ref="H107:H108"/>
    <mergeCell ref="J107:J108"/>
    <mergeCell ref="K107:L108"/>
    <mergeCell ref="M107:M108"/>
    <mergeCell ref="N107:S108"/>
    <mergeCell ref="D109:E109"/>
    <mergeCell ref="K109:L109"/>
    <mergeCell ref="N109:S109"/>
    <mergeCell ref="D110:E110"/>
    <mergeCell ref="K110:L110"/>
    <mergeCell ref="N110:S110"/>
    <mergeCell ref="D111:E111"/>
    <mergeCell ref="K111:L111"/>
    <mergeCell ref="N111:S111"/>
    <mergeCell ref="D112:E112"/>
    <mergeCell ref="K112:L112"/>
    <mergeCell ref="N112:S112"/>
    <mergeCell ref="D113:E113"/>
    <mergeCell ref="K113:L113"/>
    <mergeCell ref="N113:S113"/>
    <mergeCell ref="D114:E114"/>
    <mergeCell ref="K114:L114"/>
    <mergeCell ref="N114:S114"/>
    <mergeCell ref="D115:E115"/>
    <mergeCell ref="K115:L115"/>
    <mergeCell ref="N115:S115"/>
    <mergeCell ref="D116:E116"/>
    <mergeCell ref="K116:L116"/>
    <mergeCell ref="N116:S116"/>
    <mergeCell ref="D117:E117"/>
    <mergeCell ref="K117:L117"/>
    <mergeCell ref="N117:S117"/>
    <mergeCell ref="D118:E118"/>
    <mergeCell ref="K118:L118"/>
    <mergeCell ref="N118:S118"/>
    <mergeCell ref="D119:E119"/>
    <mergeCell ref="K119:L119"/>
    <mergeCell ref="N119:S119"/>
    <mergeCell ref="D120:E120"/>
    <mergeCell ref="K120:L120"/>
    <mergeCell ref="N120:S120"/>
    <mergeCell ref="D121:E121"/>
    <mergeCell ref="K121:L121"/>
    <mergeCell ref="N121:S121"/>
    <mergeCell ref="D122:E122"/>
    <mergeCell ref="K122:L122"/>
    <mergeCell ref="N122:S122"/>
    <mergeCell ref="D123:E123"/>
    <mergeCell ref="K123:L123"/>
    <mergeCell ref="N123:S123"/>
    <mergeCell ref="D124:E124"/>
    <mergeCell ref="K124:L124"/>
    <mergeCell ref="N124:S124"/>
    <mergeCell ref="D125:E125"/>
    <mergeCell ref="K125:L125"/>
    <mergeCell ref="N125:S125"/>
    <mergeCell ref="D126:E126"/>
    <mergeCell ref="K126:L126"/>
    <mergeCell ref="N126:S126"/>
    <mergeCell ref="D127:E127"/>
    <mergeCell ref="K127:L127"/>
    <mergeCell ref="N127:S127"/>
    <mergeCell ref="D128:E128"/>
    <mergeCell ref="K128:L128"/>
    <mergeCell ref="N128:S128"/>
    <mergeCell ref="D129:E129"/>
    <mergeCell ref="K129:L129"/>
    <mergeCell ref="N129:S129"/>
    <mergeCell ref="D130:E130"/>
    <mergeCell ref="K130:L130"/>
    <mergeCell ref="N130:S130"/>
    <mergeCell ref="D131:E131"/>
    <mergeCell ref="K131:L131"/>
    <mergeCell ref="N131:S131"/>
    <mergeCell ref="D132:E132"/>
    <mergeCell ref="K132:L132"/>
    <mergeCell ref="N132:S132"/>
    <mergeCell ref="D133:E133"/>
    <mergeCell ref="K133:L133"/>
    <mergeCell ref="N133:S133"/>
    <mergeCell ref="D134:E134"/>
    <mergeCell ref="K134:L134"/>
    <mergeCell ref="N134:S134"/>
    <mergeCell ref="D135:E135"/>
    <mergeCell ref="K135:L135"/>
    <mergeCell ref="N135:S135"/>
    <mergeCell ref="D136:E136"/>
    <mergeCell ref="K136:L136"/>
    <mergeCell ref="N136:S136"/>
    <mergeCell ref="A138:N139"/>
    <mergeCell ref="O138:O139"/>
    <mergeCell ref="P138:S138"/>
    <mergeCell ref="P139:Q139"/>
    <mergeCell ref="A140:A141"/>
    <mergeCell ref="B140:B141"/>
    <mergeCell ref="C140:C141"/>
    <mergeCell ref="D140:E141"/>
    <mergeCell ref="F140:F141"/>
    <mergeCell ref="G140:G141"/>
    <mergeCell ref="H140:H141"/>
    <mergeCell ref="J140:J141"/>
    <mergeCell ref="K140:L141"/>
    <mergeCell ref="M140:M141"/>
    <mergeCell ref="N140:S141"/>
    <mergeCell ref="D142:E142"/>
    <mergeCell ref="K142:L142"/>
    <mergeCell ref="N142:S142"/>
    <mergeCell ref="D143:E143"/>
    <mergeCell ref="K143:L143"/>
    <mergeCell ref="N143:S143"/>
    <mergeCell ref="D144:E144"/>
    <mergeCell ref="K144:L144"/>
    <mergeCell ref="N144:S144"/>
    <mergeCell ref="D145:E145"/>
    <mergeCell ref="K145:L145"/>
    <mergeCell ref="N145:S145"/>
    <mergeCell ref="D146:E146"/>
    <mergeCell ref="K146:L146"/>
    <mergeCell ref="N146:S146"/>
    <mergeCell ref="D147:E147"/>
    <mergeCell ref="K147:L147"/>
    <mergeCell ref="N147:S147"/>
    <mergeCell ref="D148:E148"/>
    <mergeCell ref="K148:L148"/>
    <mergeCell ref="N148:S148"/>
    <mergeCell ref="D149:E149"/>
    <mergeCell ref="K149:L149"/>
    <mergeCell ref="N149:S149"/>
    <mergeCell ref="D150:E150"/>
    <mergeCell ref="K150:L150"/>
    <mergeCell ref="N150:S150"/>
    <mergeCell ref="D151:E151"/>
    <mergeCell ref="K151:L151"/>
    <mergeCell ref="N151:S151"/>
    <mergeCell ref="D152:E152"/>
    <mergeCell ref="K152:L152"/>
    <mergeCell ref="N152:S152"/>
    <mergeCell ref="D153:E153"/>
    <mergeCell ref="K153:L153"/>
    <mergeCell ref="N153:S153"/>
    <mergeCell ref="D154:E154"/>
    <mergeCell ref="K154:L154"/>
    <mergeCell ref="N154:S154"/>
    <mergeCell ref="D155:E155"/>
    <mergeCell ref="K155:L155"/>
    <mergeCell ref="N155:S155"/>
    <mergeCell ref="D156:E156"/>
    <mergeCell ref="K156:L156"/>
    <mergeCell ref="N156:S156"/>
    <mergeCell ref="D157:E157"/>
    <mergeCell ref="K157:L157"/>
    <mergeCell ref="N157:S157"/>
    <mergeCell ref="D158:E158"/>
    <mergeCell ref="K158:L158"/>
    <mergeCell ref="N158:S158"/>
    <mergeCell ref="D159:E159"/>
    <mergeCell ref="K159:L159"/>
    <mergeCell ref="N159:S159"/>
    <mergeCell ref="D160:E160"/>
    <mergeCell ref="K160:L160"/>
    <mergeCell ref="N160:S160"/>
    <mergeCell ref="D161:E161"/>
    <mergeCell ref="K161:L161"/>
    <mergeCell ref="N161:S161"/>
    <mergeCell ref="D162:E162"/>
    <mergeCell ref="K162:L162"/>
    <mergeCell ref="N162:S162"/>
    <mergeCell ref="D163:E163"/>
    <mergeCell ref="K163:L163"/>
    <mergeCell ref="N163:S163"/>
    <mergeCell ref="D164:E164"/>
    <mergeCell ref="K164:L164"/>
    <mergeCell ref="N164:S164"/>
    <mergeCell ref="D165:E165"/>
    <mergeCell ref="K165:L165"/>
    <mergeCell ref="N165:S165"/>
    <mergeCell ref="D166:E166"/>
    <mergeCell ref="K166:L166"/>
    <mergeCell ref="N166:S166"/>
    <mergeCell ref="D167:E167"/>
    <mergeCell ref="K167:L167"/>
    <mergeCell ref="N167:S167"/>
    <mergeCell ref="D168:E168"/>
    <mergeCell ref="K168:L168"/>
    <mergeCell ref="N168:S168"/>
    <mergeCell ref="D169:E169"/>
    <mergeCell ref="K169:L169"/>
    <mergeCell ref="N169:S169"/>
    <mergeCell ref="A171:N172"/>
    <mergeCell ref="O171:O172"/>
    <mergeCell ref="P171:S171"/>
    <mergeCell ref="P172:Q172"/>
    <mergeCell ref="A173:A174"/>
    <mergeCell ref="B173:B174"/>
    <mergeCell ref="C173:C174"/>
    <mergeCell ref="D173:E174"/>
    <mergeCell ref="F173:F174"/>
    <mergeCell ref="G173:G174"/>
    <mergeCell ref="H173:H174"/>
    <mergeCell ref="J173:J174"/>
    <mergeCell ref="K173:L174"/>
    <mergeCell ref="M173:M174"/>
    <mergeCell ref="N173:S174"/>
    <mergeCell ref="D175:E175"/>
    <mergeCell ref="K175:L175"/>
    <mergeCell ref="N175:S175"/>
    <mergeCell ref="D176:E176"/>
    <mergeCell ref="K176:L176"/>
    <mergeCell ref="N176:S176"/>
    <mergeCell ref="D177:E177"/>
    <mergeCell ref="K177:L177"/>
    <mergeCell ref="N177:S177"/>
    <mergeCell ref="D178:E178"/>
    <mergeCell ref="K178:L178"/>
    <mergeCell ref="N178:S178"/>
    <mergeCell ref="D179:E179"/>
    <mergeCell ref="K179:L179"/>
    <mergeCell ref="N179:S179"/>
    <mergeCell ref="D180:E180"/>
    <mergeCell ref="K180:L180"/>
    <mergeCell ref="N180:S180"/>
    <mergeCell ref="D181:E181"/>
    <mergeCell ref="K181:L181"/>
    <mergeCell ref="N181:S181"/>
    <mergeCell ref="D182:E182"/>
    <mergeCell ref="K182:L182"/>
    <mergeCell ref="N182:S182"/>
    <mergeCell ref="D183:E183"/>
    <mergeCell ref="K183:L183"/>
    <mergeCell ref="N183:S183"/>
    <mergeCell ref="D184:E184"/>
    <mergeCell ref="K184:L184"/>
    <mergeCell ref="N184:S184"/>
    <mergeCell ref="D185:E185"/>
    <mergeCell ref="K185:L185"/>
    <mergeCell ref="N185:S185"/>
    <mergeCell ref="D186:E186"/>
    <mergeCell ref="K186:L186"/>
    <mergeCell ref="N186:S186"/>
    <mergeCell ref="D187:E187"/>
    <mergeCell ref="K187:L187"/>
    <mergeCell ref="N187:S187"/>
    <mergeCell ref="D188:E188"/>
    <mergeCell ref="K188:L188"/>
    <mergeCell ref="N188:S188"/>
    <mergeCell ref="D189:E189"/>
    <mergeCell ref="K189:L189"/>
    <mergeCell ref="N189:S189"/>
    <mergeCell ref="D190:E190"/>
    <mergeCell ref="K190:L190"/>
    <mergeCell ref="N190:S190"/>
    <mergeCell ref="D191:E191"/>
    <mergeCell ref="K191:L191"/>
    <mergeCell ref="N191:S191"/>
    <mergeCell ref="D192:E192"/>
    <mergeCell ref="K192:L192"/>
    <mergeCell ref="N192:S192"/>
    <mergeCell ref="D193:E193"/>
    <mergeCell ref="K193:L193"/>
    <mergeCell ref="N193:S193"/>
    <mergeCell ref="D194:E194"/>
    <mergeCell ref="K194:L194"/>
    <mergeCell ref="N194:S194"/>
    <mergeCell ref="D195:E195"/>
    <mergeCell ref="K195:L195"/>
    <mergeCell ref="N195:S195"/>
    <mergeCell ref="D196:E196"/>
    <mergeCell ref="K196:L196"/>
    <mergeCell ref="N196:S196"/>
    <mergeCell ref="D197:E197"/>
    <mergeCell ref="K197:L197"/>
    <mergeCell ref="N197:S197"/>
    <mergeCell ref="D198:E198"/>
    <mergeCell ref="K198:L198"/>
    <mergeCell ref="N198:S198"/>
    <mergeCell ref="D199:E199"/>
    <mergeCell ref="K199:L199"/>
    <mergeCell ref="N199:S199"/>
    <mergeCell ref="D200:E200"/>
    <mergeCell ref="K200:L200"/>
    <mergeCell ref="N200:S200"/>
    <mergeCell ref="D201:E201"/>
    <mergeCell ref="K201:L201"/>
    <mergeCell ref="N201:S201"/>
    <mergeCell ref="D202:E202"/>
    <mergeCell ref="K202:L202"/>
    <mergeCell ref="N202:S202"/>
    <mergeCell ref="A204:N205"/>
    <mergeCell ref="O204:O205"/>
    <mergeCell ref="P204:S204"/>
    <mergeCell ref="P205:Q205"/>
    <mergeCell ref="A206:A207"/>
    <mergeCell ref="B206:B207"/>
    <mergeCell ref="C206:C207"/>
    <mergeCell ref="D206:E207"/>
    <mergeCell ref="F206:F207"/>
    <mergeCell ref="G206:G207"/>
    <mergeCell ref="H206:H207"/>
    <mergeCell ref="J206:J207"/>
    <mergeCell ref="K206:L207"/>
    <mergeCell ref="M206:M207"/>
    <mergeCell ref="N206:S207"/>
    <mergeCell ref="D208:E208"/>
    <mergeCell ref="K208:L208"/>
    <mergeCell ref="N208:S208"/>
    <mergeCell ref="D209:E209"/>
    <mergeCell ref="K209:L209"/>
    <mergeCell ref="N209:S209"/>
    <mergeCell ref="D210:E210"/>
    <mergeCell ref="K210:L210"/>
    <mergeCell ref="N210:S210"/>
    <mergeCell ref="D211:E211"/>
    <mergeCell ref="K211:L211"/>
    <mergeCell ref="N211:S211"/>
    <mergeCell ref="D212:E212"/>
    <mergeCell ref="K212:L212"/>
    <mergeCell ref="N212:S212"/>
    <mergeCell ref="D213:E213"/>
    <mergeCell ref="K213:L213"/>
    <mergeCell ref="N213:S213"/>
    <mergeCell ref="D214:E214"/>
    <mergeCell ref="K214:L214"/>
    <mergeCell ref="N214:S214"/>
    <mergeCell ref="D215:E215"/>
    <mergeCell ref="K215:L215"/>
    <mergeCell ref="N215:S215"/>
    <mergeCell ref="D216:E216"/>
    <mergeCell ref="K216:L216"/>
    <mergeCell ref="N216:S216"/>
    <mergeCell ref="D217:E217"/>
    <mergeCell ref="K217:L217"/>
    <mergeCell ref="N217:S217"/>
    <mergeCell ref="D218:E218"/>
    <mergeCell ref="K218:L218"/>
    <mergeCell ref="N218:S218"/>
    <mergeCell ref="D219:E219"/>
    <mergeCell ref="K219:L219"/>
    <mergeCell ref="N219:S219"/>
    <mergeCell ref="D220:E220"/>
    <mergeCell ref="K220:L220"/>
    <mergeCell ref="N220:S220"/>
    <mergeCell ref="D221:E221"/>
    <mergeCell ref="K221:L221"/>
    <mergeCell ref="N221:S221"/>
    <mergeCell ref="D222:E222"/>
    <mergeCell ref="K222:L222"/>
    <mergeCell ref="N222:S222"/>
    <mergeCell ref="D223:E223"/>
    <mergeCell ref="K223:L223"/>
    <mergeCell ref="N223:S223"/>
    <mergeCell ref="D224:E224"/>
    <mergeCell ref="K224:L224"/>
    <mergeCell ref="N224:S224"/>
    <mergeCell ref="D225:E225"/>
    <mergeCell ref="K225:L225"/>
    <mergeCell ref="N225:S225"/>
    <mergeCell ref="D226:E226"/>
    <mergeCell ref="K226:L226"/>
    <mergeCell ref="N226:S226"/>
    <mergeCell ref="D227:E227"/>
    <mergeCell ref="K227:L227"/>
    <mergeCell ref="N227:S227"/>
    <mergeCell ref="D228:E228"/>
    <mergeCell ref="K228:L228"/>
    <mergeCell ref="N228:S228"/>
    <mergeCell ref="D229:E229"/>
    <mergeCell ref="K229:L229"/>
    <mergeCell ref="N229:S229"/>
    <mergeCell ref="D230:E230"/>
    <mergeCell ref="K230:L230"/>
    <mergeCell ref="N230:S230"/>
    <mergeCell ref="D231:E231"/>
    <mergeCell ref="K231:L231"/>
    <mergeCell ref="N231:S231"/>
    <mergeCell ref="D232:E232"/>
    <mergeCell ref="K232:L232"/>
    <mergeCell ref="N232:S232"/>
    <mergeCell ref="D233:E233"/>
    <mergeCell ref="K233:L233"/>
    <mergeCell ref="N233:S233"/>
    <mergeCell ref="D234:E234"/>
    <mergeCell ref="K234:L234"/>
    <mergeCell ref="N234:S234"/>
    <mergeCell ref="D235:E235"/>
    <mergeCell ref="K235:L235"/>
    <mergeCell ref="N235:S235"/>
    <mergeCell ref="A237:N238"/>
    <mergeCell ref="O237:O238"/>
    <mergeCell ref="P237:S237"/>
    <mergeCell ref="P238:Q238"/>
    <mergeCell ref="A239:A240"/>
    <mergeCell ref="B239:B240"/>
    <mergeCell ref="C239:C240"/>
    <mergeCell ref="D239:E240"/>
    <mergeCell ref="F239:F240"/>
    <mergeCell ref="G239:G240"/>
    <mergeCell ref="H239:H240"/>
    <mergeCell ref="J239:J240"/>
    <mergeCell ref="K239:L240"/>
    <mergeCell ref="M239:M240"/>
    <mergeCell ref="N239:S240"/>
    <mergeCell ref="D241:E241"/>
    <mergeCell ref="K241:L241"/>
    <mergeCell ref="N241:S241"/>
    <mergeCell ref="D242:E242"/>
    <mergeCell ref="K242:L242"/>
    <mergeCell ref="N242:S242"/>
    <mergeCell ref="D243:E243"/>
    <mergeCell ref="K243:L243"/>
    <mergeCell ref="N243:S243"/>
    <mergeCell ref="D244:E244"/>
    <mergeCell ref="K244:L244"/>
    <mergeCell ref="N244:S244"/>
    <mergeCell ref="D245:E245"/>
    <mergeCell ref="K245:L245"/>
    <mergeCell ref="N245:S245"/>
    <mergeCell ref="D246:E246"/>
    <mergeCell ref="K246:L246"/>
    <mergeCell ref="N246:S246"/>
    <mergeCell ref="D247:E247"/>
    <mergeCell ref="K247:L247"/>
    <mergeCell ref="N247:S247"/>
    <mergeCell ref="D248:E248"/>
    <mergeCell ref="K248:L248"/>
    <mergeCell ref="N248:S248"/>
    <mergeCell ref="D249:E249"/>
    <mergeCell ref="K249:L249"/>
    <mergeCell ref="N249:S249"/>
    <mergeCell ref="D250:E250"/>
    <mergeCell ref="K250:L250"/>
    <mergeCell ref="N250:S250"/>
    <mergeCell ref="D251:E251"/>
    <mergeCell ref="K251:L251"/>
    <mergeCell ref="N251:S251"/>
    <mergeCell ref="D252:E252"/>
    <mergeCell ref="K252:L252"/>
    <mergeCell ref="N252:S252"/>
    <mergeCell ref="D253:E253"/>
    <mergeCell ref="K253:L253"/>
    <mergeCell ref="N253:S253"/>
    <mergeCell ref="D254:E254"/>
    <mergeCell ref="K254:L254"/>
    <mergeCell ref="N254:S254"/>
    <mergeCell ref="D255:E255"/>
    <mergeCell ref="K255:L255"/>
    <mergeCell ref="N255:S255"/>
    <mergeCell ref="D256:E256"/>
    <mergeCell ref="K256:L256"/>
    <mergeCell ref="N256:S256"/>
    <mergeCell ref="D257:E257"/>
    <mergeCell ref="K257:L257"/>
    <mergeCell ref="N257:S257"/>
    <mergeCell ref="D258:E258"/>
    <mergeCell ref="K258:L258"/>
    <mergeCell ref="N258:S258"/>
    <mergeCell ref="D259:E259"/>
    <mergeCell ref="K259:L259"/>
    <mergeCell ref="N259:S259"/>
    <mergeCell ref="D260:E260"/>
    <mergeCell ref="K260:L260"/>
    <mergeCell ref="N260:S260"/>
    <mergeCell ref="D261:E261"/>
    <mergeCell ref="K261:L261"/>
    <mergeCell ref="N261:S261"/>
    <mergeCell ref="D262:E262"/>
    <mergeCell ref="K262:L262"/>
    <mergeCell ref="N262:S262"/>
    <mergeCell ref="D263:E263"/>
    <mergeCell ref="K263:L263"/>
    <mergeCell ref="N263:S263"/>
    <mergeCell ref="D264:E264"/>
    <mergeCell ref="K264:L264"/>
    <mergeCell ref="N264:S264"/>
    <mergeCell ref="D265:E265"/>
    <mergeCell ref="K265:L265"/>
    <mergeCell ref="N265:S265"/>
    <mergeCell ref="D266:E266"/>
    <mergeCell ref="K266:L266"/>
    <mergeCell ref="N266:S266"/>
    <mergeCell ref="D267:E267"/>
    <mergeCell ref="K267:L267"/>
    <mergeCell ref="N267:S267"/>
    <mergeCell ref="D268:E268"/>
    <mergeCell ref="K268:L268"/>
    <mergeCell ref="N268:S268"/>
    <mergeCell ref="A270:N271"/>
    <mergeCell ref="O270:O271"/>
    <mergeCell ref="P270:S270"/>
    <mergeCell ref="P271:Q271"/>
    <mergeCell ref="A272:A273"/>
    <mergeCell ref="B272:B273"/>
    <mergeCell ref="C272:C273"/>
    <mergeCell ref="D272:E273"/>
    <mergeCell ref="F272:F273"/>
    <mergeCell ref="G272:G273"/>
    <mergeCell ref="H272:H273"/>
    <mergeCell ref="J272:J273"/>
    <mergeCell ref="K272:L273"/>
    <mergeCell ref="M272:M273"/>
    <mergeCell ref="N272:S273"/>
    <mergeCell ref="D274:E274"/>
    <mergeCell ref="K274:L274"/>
    <mergeCell ref="N274:S274"/>
    <mergeCell ref="D275:E275"/>
    <mergeCell ref="K275:L275"/>
    <mergeCell ref="N275:S275"/>
    <mergeCell ref="D276:E276"/>
    <mergeCell ref="K276:L276"/>
    <mergeCell ref="N276:S276"/>
    <mergeCell ref="D277:E277"/>
    <mergeCell ref="K277:L277"/>
    <mergeCell ref="N277:S277"/>
    <mergeCell ref="D278:E278"/>
    <mergeCell ref="K278:L278"/>
    <mergeCell ref="N278:S278"/>
    <mergeCell ref="D279:E279"/>
    <mergeCell ref="K279:L279"/>
    <mergeCell ref="N279:S279"/>
    <mergeCell ref="D280:E280"/>
    <mergeCell ref="K280:L280"/>
    <mergeCell ref="N280:S280"/>
    <mergeCell ref="D281:E281"/>
    <mergeCell ref="K281:L281"/>
    <mergeCell ref="N281:S281"/>
    <mergeCell ref="D282:E282"/>
    <mergeCell ref="K282:L282"/>
    <mergeCell ref="N282:S282"/>
    <mergeCell ref="D283:E283"/>
    <mergeCell ref="K283:L283"/>
    <mergeCell ref="N283:S283"/>
    <mergeCell ref="D284:E284"/>
    <mergeCell ref="K284:L284"/>
    <mergeCell ref="N284:S284"/>
    <mergeCell ref="D285:E285"/>
    <mergeCell ref="K285:L285"/>
    <mergeCell ref="N285:S285"/>
    <mergeCell ref="D286:E286"/>
    <mergeCell ref="K286:L286"/>
    <mergeCell ref="N286:S286"/>
    <mergeCell ref="D287:E287"/>
    <mergeCell ref="K287:L287"/>
    <mergeCell ref="N287:S287"/>
    <mergeCell ref="D288:E288"/>
    <mergeCell ref="K288:L288"/>
    <mergeCell ref="N288:S288"/>
    <mergeCell ref="D289:E289"/>
    <mergeCell ref="K289:L289"/>
    <mergeCell ref="N289:S289"/>
    <mergeCell ref="D290:E290"/>
    <mergeCell ref="K290:L290"/>
    <mergeCell ref="N290:S290"/>
    <mergeCell ref="D291:E291"/>
    <mergeCell ref="K291:L291"/>
    <mergeCell ref="N291:S291"/>
    <mergeCell ref="D292:E292"/>
    <mergeCell ref="K292:L292"/>
    <mergeCell ref="N292:S292"/>
    <mergeCell ref="D293:E293"/>
    <mergeCell ref="K293:L293"/>
    <mergeCell ref="N293:S293"/>
    <mergeCell ref="D294:E294"/>
    <mergeCell ref="K294:L294"/>
    <mergeCell ref="N294:S294"/>
    <mergeCell ref="D295:E295"/>
    <mergeCell ref="K295:L295"/>
    <mergeCell ref="N295:S295"/>
    <mergeCell ref="D296:E296"/>
    <mergeCell ref="K296:L296"/>
    <mergeCell ref="N296:S296"/>
    <mergeCell ref="D297:E297"/>
    <mergeCell ref="K297:L297"/>
    <mergeCell ref="N297:S297"/>
    <mergeCell ref="D298:E298"/>
    <mergeCell ref="K298:L298"/>
    <mergeCell ref="N298:S298"/>
    <mergeCell ref="D299:E299"/>
    <mergeCell ref="K299:L299"/>
    <mergeCell ref="N299:S299"/>
    <mergeCell ref="D300:E300"/>
    <mergeCell ref="K300:L300"/>
    <mergeCell ref="N300:S300"/>
    <mergeCell ref="D301:E301"/>
    <mergeCell ref="K301:L301"/>
    <mergeCell ref="N301:S301"/>
    <mergeCell ref="A303:N304"/>
    <mergeCell ref="O303:O304"/>
    <mergeCell ref="P303:S303"/>
    <mergeCell ref="P304:Q304"/>
    <mergeCell ref="A305:A306"/>
    <mergeCell ref="B305:B306"/>
    <mergeCell ref="C305:C306"/>
    <mergeCell ref="D305:E306"/>
    <mergeCell ref="F305:F306"/>
    <mergeCell ref="G305:G306"/>
    <mergeCell ref="H305:H306"/>
    <mergeCell ref="J305:J306"/>
    <mergeCell ref="K305:L306"/>
    <mergeCell ref="M305:M306"/>
    <mergeCell ref="N305:S306"/>
    <mergeCell ref="D307:E307"/>
    <mergeCell ref="K307:L307"/>
    <mergeCell ref="N307:S307"/>
    <mergeCell ref="D308:E308"/>
    <mergeCell ref="K308:L308"/>
    <mergeCell ref="N308:S308"/>
    <mergeCell ref="D309:E309"/>
    <mergeCell ref="K309:L309"/>
    <mergeCell ref="N309:S309"/>
    <mergeCell ref="D310:E310"/>
    <mergeCell ref="K310:L310"/>
    <mergeCell ref="N310:S310"/>
    <mergeCell ref="D311:E311"/>
    <mergeCell ref="K311:L311"/>
    <mergeCell ref="N311:S311"/>
    <mergeCell ref="D312:E312"/>
    <mergeCell ref="K312:L312"/>
    <mergeCell ref="N312:S312"/>
    <mergeCell ref="D313:E313"/>
    <mergeCell ref="K313:L313"/>
    <mergeCell ref="N313:S313"/>
    <mergeCell ref="D314:E314"/>
    <mergeCell ref="K314:L314"/>
    <mergeCell ref="N314:S314"/>
    <mergeCell ref="D315:E315"/>
    <mergeCell ref="K315:L315"/>
    <mergeCell ref="N315:S315"/>
    <mergeCell ref="D316:E316"/>
    <mergeCell ref="K316:L316"/>
    <mergeCell ref="N316:S316"/>
    <mergeCell ref="D317:E317"/>
    <mergeCell ref="K317:L317"/>
    <mergeCell ref="N317:S317"/>
    <mergeCell ref="D318:E318"/>
    <mergeCell ref="K318:L318"/>
    <mergeCell ref="N318:S318"/>
    <mergeCell ref="D319:E319"/>
    <mergeCell ref="K319:L319"/>
    <mergeCell ref="N319:S319"/>
    <mergeCell ref="D320:E320"/>
    <mergeCell ref="K320:L320"/>
    <mergeCell ref="N320:S320"/>
    <mergeCell ref="D321:E321"/>
    <mergeCell ref="K321:L321"/>
    <mergeCell ref="N321:S321"/>
    <mergeCell ref="D322:E322"/>
    <mergeCell ref="K322:L322"/>
    <mergeCell ref="N322:S322"/>
    <mergeCell ref="D323:E323"/>
    <mergeCell ref="K323:L323"/>
    <mergeCell ref="N323:S323"/>
    <mergeCell ref="D324:E324"/>
    <mergeCell ref="K324:L324"/>
    <mergeCell ref="N324:S324"/>
    <mergeCell ref="D325:E325"/>
    <mergeCell ref="K325:L325"/>
    <mergeCell ref="N325:S325"/>
    <mergeCell ref="D326:E326"/>
    <mergeCell ref="K326:L326"/>
    <mergeCell ref="N326:S326"/>
    <mergeCell ref="D327:E327"/>
    <mergeCell ref="K327:L327"/>
    <mergeCell ref="N327:S327"/>
    <mergeCell ref="D328:E328"/>
    <mergeCell ref="K328:L328"/>
    <mergeCell ref="N328:S328"/>
    <mergeCell ref="D329:E329"/>
    <mergeCell ref="K329:L329"/>
    <mergeCell ref="N329:S329"/>
    <mergeCell ref="D330:E330"/>
    <mergeCell ref="K330:L330"/>
    <mergeCell ref="N330:S330"/>
    <mergeCell ref="D331:E331"/>
    <mergeCell ref="K331:L331"/>
    <mergeCell ref="N331:S331"/>
    <mergeCell ref="D332:E332"/>
    <mergeCell ref="K332:L332"/>
    <mergeCell ref="N332:S332"/>
    <mergeCell ref="D333:E333"/>
    <mergeCell ref="K333:L333"/>
    <mergeCell ref="N333:S333"/>
    <mergeCell ref="D334:E334"/>
    <mergeCell ref="K334:L334"/>
    <mergeCell ref="N334:S334"/>
  </mergeCells>
  <printOptions horizontalCentered="1" verticalCentered="1"/>
  <pageMargins left="0.1701388888888889" right="0.45972222222222225" top="0.12986111111111112" bottom="0" header="0.5118055555555556" footer="0.5118055555555556"/>
  <pageSetup horizontalDpi="300" verticalDpi="300" orientation="landscape" paperSize="9" scale="76"/>
  <rowBreaks count="9" manualBreakCount="9">
    <brk id="44" max="255" man="1"/>
    <brk id="71" max="255" man="1"/>
    <brk id="103" max="255" man="1"/>
    <brk id="136" max="255" man="1"/>
    <brk id="169" max="255" man="1"/>
    <brk id="202" max="255" man="1"/>
    <brk id="235" max="255" man="1"/>
    <brk id="268" max="255" man="1"/>
    <brk id="30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KBR</cp:lastModifiedBy>
  <cp:lastPrinted>2005-12-05T06:39:30Z</cp:lastPrinted>
  <dcterms:created xsi:type="dcterms:W3CDTF">2001-06-30T07:19:48Z</dcterms:created>
  <dcterms:modified xsi:type="dcterms:W3CDTF">2005-12-06T11:08:59Z</dcterms:modified>
  <cp:category/>
  <cp:version/>
  <cp:contentType/>
  <cp:contentStatus/>
  <cp:revision>1</cp:revision>
</cp:coreProperties>
</file>